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2.01\"/>
    </mc:Choice>
  </mc:AlternateContent>
  <xr:revisionPtr revIDLastSave="0" documentId="13_ncr:1_{C2D43317-F7AB-494C-9246-23DE5269F624}" xr6:coauthVersionLast="46" xr6:coauthVersionMax="46" xr10:uidLastSave="{00000000-0000-0000-0000-000000000000}"/>
  <bookViews>
    <workbookView xWindow="-108" yWindow="-108" windowWidth="23256" windowHeight="12576" tabRatio="923"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state="hidden" r:id="rId16"/>
  </sheets>
  <externalReferences>
    <externalReference r:id="rId17"/>
  </externalReferences>
  <definedNames>
    <definedName name="_xlnm._FilterDatabase" localSheetId="4" hidden="1">'A. HTT General'!$L$112:$L$126</definedName>
    <definedName name="_xlnm._FilterDatabase" localSheetId="5" hidden="1">'B1. HTT Mortgage Assets'!$A$11:$D$187</definedName>
    <definedName name="AB">'[1]aging summary $'!$B$5:$I$18</definedName>
    <definedName name="ABC">'[1]credit scores $'!$B$5:$I$18</definedName>
    <definedName name="acceptable_use_policy" localSheetId="0">Disclaimer!#REF!</definedName>
    <definedName name="BC">'[1]aging summary $'!$B$20:$I$33</definedName>
    <definedName name="general_tc" localSheetId="0">Disclaimer!$A$61</definedName>
    <definedName name="MB">'[1]aging summary $'!$B$35:$I$48</definedName>
    <definedName name="NB">'[1]aging summary $'!$B$50:$I$63</definedName>
    <definedName name="NL">'[1]aging summary $'!$B$65:$I$78</definedName>
    <definedName name="NS">'[1]aging summary $'!$B$80:$I$93</definedName>
    <definedName name="NT">'[1]aging summary $'!$B$170:$I$183</definedName>
    <definedName name="ON">'[1]aging summary $'!$B$95:$I$108</definedName>
    <definedName name="PE">'[1]aging summary $'!$B$110:$I$123</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 name="SK">'[1]aging summary $'!$B$140:$I$153</definedName>
    <definedName name="YK">'[1]aging summary $'!$B$155:$I$168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23" l="1"/>
  <c r="E16" i="23"/>
  <c r="E15" i="23"/>
  <c r="E14" i="23"/>
  <c r="E13" i="23"/>
  <c r="E12" i="23"/>
  <c r="E11" i="23"/>
  <c r="E10" i="23"/>
  <c r="E9" i="23"/>
  <c r="E8" i="23"/>
  <c r="E7" i="23"/>
  <c r="E6" i="23"/>
  <c r="E5" i="23"/>
  <c r="E4" i="23"/>
  <c r="E3" i="23"/>
  <c r="E2" i="23"/>
  <c r="G85" i="18"/>
  <c r="G86" i="18"/>
  <c r="G87" i="18"/>
  <c r="G84" i="18"/>
  <c r="G83" i="18"/>
  <c r="G82" i="18"/>
  <c r="C111" i="9"/>
  <c r="F111" i="9" s="1"/>
  <c r="C496" i="19"/>
  <c r="D496" i="19"/>
  <c r="C598" i="9"/>
  <c r="F580" i="9" s="1"/>
  <c r="D553" i="19"/>
  <c r="C553" i="19"/>
  <c r="D474" i="19"/>
  <c r="C474" i="19"/>
  <c r="D461" i="19"/>
  <c r="C461" i="19"/>
  <c r="D327" i="19"/>
  <c r="C327" i="19"/>
  <c r="D274" i="19"/>
  <c r="C274" i="19"/>
  <c r="C252" i="19"/>
  <c r="D252" i="19"/>
  <c r="D239" i="19"/>
  <c r="C239" i="19"/>
  <c r="F30" i="19"/>
  <c r="D19" i="19"/>
  <c r="C374" i="19"/>
  <c r="D364" i="19"/>
  <c r="D350" i="19"/>
  <c r="C350" i="19"/>
  <c r="C364" i="19"/>
  <c r="G535" i="1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D616" i="19"/>
  <c r="C616" i="1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G370" i="9" l="1"/>
  <c r="G363" i="9"/>
  <c r="G371" i="9"/>
  <c r="G372" i="9"/>
  <c r="G373" i="9"/>
  <c r="G377" i="9"/>
  <c r="G366" i="9"/>
  <c r="G379" i="9"/>
  <c r="G368" i="9"/>
  <c r="G381" i="9"/>
  <c r="G374" i="9"/>
  <c r="G375" i="9"/>
  <c r="G364" i="9"/>
  <c r="G376" i="9"/>
  <c r="G365" i="9"/>
  <c r="G378" i="9"/>
  <c r="G367" i="9"/>
  <c r="G380" i="9"/>
  <c r="G36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G310" i="9"/>
  <c r="G328" i="9" s="1"/>
  <c r="D328" i="9"/>
  <c r="C328" i="9"/>
  <c r="F310" i="9" s="1"/>
  <c r="F328" i="9" s="1"/>
  <c r="G356" i="9" l="1"/>
  <c r="G359" i="9"/>
  <c r="G358" i="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327"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F292" i="8"/>
  <c r="C300" i="8"/>
  <c r="C292" i="8"/>
  <c r="C293" i="8"/>
  <c r="D300" i="8"/>
  <c r="D290" i="8"/>
  <c r="C290" i="8"/>
  <c r="D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F187" i="9" s="1"/>
  <c r="G187" i="9" s="1"/>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C167" i="8" s="1"/>
  <c r="D77" i="8"/>
  <c r="G80" i="8" s="1"/>
  <c r="C77" i="8"/>
  <c r="F17" i="22" l="1"/>
  <c r="F36" i="9"/>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s="1"/>
  <c r="F492" i="19" l="1"/>
  <c r="F489" i="19"/>
  <c r="F496" i="19" s="1"/>
  <c r="F495" i="19"/>
  <c r="F493" i="19"/>
  <c r="F491" i="19"/>
  <c r="F490" i="19"/>
  <c r="F494" i="19"/>
  <c r="F488" i="19"/>
</calcChain>
</file>

<file path=xl/sharedStrings.xml><?xml version="1.0" encoding="utf-8"?>
<sst xmlns="http://schemas.openxmlformats.org/spreadsheetml/2006/main" count="6135" uniqueCount="3096">
  <si>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</si>
  <si>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</si>
  <si>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</si>
  <si>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</si>
  <si>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</si>
  <si>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</si>
  <si>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</si>
  <si>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</si>
  <si>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</si>
  <si>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</si>
  <si>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</si>
  <si>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</si>
  <si>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</si>
  <si>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</si>
  <si>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</si>
  <si>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</si>
  <si>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</si>
  <si>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</si>
  <si>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</si>
  <si>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</si>
  <si>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</si>
  <si>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</si>
  <si>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</si>
  <si>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</si>
  <si>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</si>
  <si>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</si>
  <si>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</si>
  <si>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</si>
  <si>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</si>
  <si>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</si>
  <si>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</si>
  <si>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</si>
  <si>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</si>
  <si>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</si>
  <si>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</si>
  <si>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</si>
  <si>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</si>
  <si>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</si>
  <si>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</si>
  <si>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</si>
  <si>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</si>
  <si>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</si>
  <si>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</si>
  <si>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</si>
  <si>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</si>
  <si>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</si>
  <si>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</si>
  <si>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</si>
  <si>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</si>
  <si>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</si>
  <si>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</si>
  <si>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</si>
  <si>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</si>
  <si>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</si>
  <si>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</si>
  <si>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</si>
  <si>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</si>
  <si>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</si>
  <si>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</si>
  <si>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</si>
  <si>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</si>
  <si>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</si>
  <si>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</si>
  <si>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</si>
  <si>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</si>
  <si>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</si>
  <si>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</si>
  <si>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</si>
  <si>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</si>
  <si>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</si>
  <si>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</si>
  <si>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</si>
  <si>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</si>
  <si>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</si>
  <si>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</si>
  <si>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</si>
  <si>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</si>
  <si>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</si>
  <si>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</si>
  <si>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</si>
  <si>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</si>
  <si>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</si>
  <si>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</si>
  <si>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</si>
  <si>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</si>
  <si>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</si>
  <si>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</si>
  <si>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</si>
  <si>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</si>
  <si>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</si>
  <si>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</si>
  <si>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</si>
  <si>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</si>
  <si>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</si>
  <si>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</si>
  <si>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</si>
  <si>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</si>
  <si>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</si>
  <si>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</si>
  <si>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</si>
  <si>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</si>
  <si>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</si>
  <si>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</si>
  <si>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</si>
  <si>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</si>
  <si>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</si>
  <si>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</si>
  <si>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</si>
  <si>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</si>
  <si>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</si>
  <si>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</si>
  <si>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</si>
  <si>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</si>
  <si>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</si>
  <si>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</si>
  <si>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</si>
  <si>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</si>
  <si>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</si>
  <si>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</si>
  <si>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</si>
  <si>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</si>
  <si>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</si>
  <si>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</si>
  <si>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</si>
  <si>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</si>
  <si>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</si>
  <si>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</si>
  <si>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</si>
  <si>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</si>
  <si>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</si>
  <si>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</si>
  <si>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</si>
  <si>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</si>
  <si>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</si>
  <si>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</si>
  <si>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</si>
  <si>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</si>
  <si>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</si>
  <si>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</si>
  <si>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</si>
  <si>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</si>
  <si>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</si>
  <si>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</si>
  <si>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</si>
  <si>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</si>
  <si>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</si>
  <si>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</si>
  <si>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</si>
  <si>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</si>
  <si>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</si>
  <si>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</si>
  <si>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</si>
  <si>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</si>
  <si>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</si>
  <si>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</si>
  <si>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</si>
  <si>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</si>
  <si>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</si>
  <si>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</si>
  <si>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</si>
  <si>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</si>
  <si>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</si>
  <si>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</si>
  <si>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</si>
  <si>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</si>
  <si>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</si>
  <si>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</si>
  <si>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</si>
  <si>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</si>
  <si>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</si>
  <si>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</si>
  <si>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</si>
  <si>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</si>
  <si>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</si>
  <si>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</si>
  <si>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</si>
  <si>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</si>
  <si>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</si>
  <si>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</si>
  <si>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</si>
  <si>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</si>
  <si>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</si>
  <si>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</si>
  <si>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</si>
  <si>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</si>
  <si>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</si>
  <si>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</si>
  <si>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</si>
  <si>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</si>
  <si>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</si>
  <si>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</si>
  <si>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</si>
  <si>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</si>
  <si>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</si>
  <si>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</si>
  <si>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</si>
  <si>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</si>
  <si>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</si>
  <si>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</si>
  <si>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</si>
  <si>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</si>
  <si>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</si>
  <si>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</si>
  <si>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</si>
  <si>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</si>
  <si>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</si>
  <si>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</si>
  <si>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</si>
  <si>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</si>
  <si>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</si>
  <si>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</si>
  <si>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</si>
  <si>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</si>
  <si>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</si>
  <si>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</si>
  <si>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</si>
  <si>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</si>
  <si>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</si>
  <si>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</si>
  <si>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</si>
  <si>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</si>
  <si>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</si>
  <si>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</si>
  <si>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</si>
  <si>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</si>
  <si>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</si>
  <si>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</si>
  <si>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</si>
  <si>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</si>
  <si>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</si>
  <si>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</si>
  <si>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</si>
  <si>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</si>
  <si>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</si>
  <si>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</si>
  <si>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</si>
  <si>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</si>
  <si>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</si>
  <si>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</si>
  <si>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</si>
  <si>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</si>
  <si>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</si>
  <si>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</si>
  <si>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</si>
  <si>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</si>
  <si>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</si>
  <si>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</si>
  <si>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</si>
  <si>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</si>
  <si>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</si>
  <si>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</si>
  <si>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</si>
  <si>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</si>
  <si>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</si>
  <si>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</si>
  <si>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</si>
  <si>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</si>
  <si>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</si>
  <si>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</si>
  <si>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</si>
  <si>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</si>
  <si>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</si>
  <si>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</si>
  <si>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</si>
  <si>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</si>
  <si>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</si>
  <si>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</si>
  <si>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</si>
  <si>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</si>
  <si>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</si>
  <si>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</si>
  <si>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</si>
  <si>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</si>
  <si>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</si>
  <si>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</si>
  <si>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</si>
  <si>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</si>
  <si>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</si>
  <si>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</si>
  <si>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</si>
  <si>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</si>
  <si>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</si>
  <si>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</si>
  <si>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</si>
  <si>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</si>
  <si>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</si>
  <si>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</si>
  <si>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</si>
  <si>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</si>
  <si>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</si>
  <si>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</si>
  <si>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</si>
  <si>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</si>
  <si>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</si>
  <si>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</si>
  <si>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</si>
  <si>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</si>
  <si>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</si>
  <si>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</si>
  <si>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</si>
  <si>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</si>
  <si>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</si>
  <si>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</si>
  <si>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</si>
  <si>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</si>
  <si>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</si>
  <si>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</si>
  <si>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</si>
  <si>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</si>
  <si>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</si>
  <si>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</si>
  <si>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</si>
  <si>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</si>
  <si>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</si>
  <si>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</si>
  <si>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</si>
  <si>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</si>
  <si>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</si>
  <si>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</si>
  <si>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</si>
  <si>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</si>
  <si>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</si>
  <si>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</si>
  <si>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</si>
  <si>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</si>
  <si>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</si>
  <si>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</si>
  <si>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</si>
  <si>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</si>
  <si>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</si>
  <si>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</si>
  <si>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</si>
  <si>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</si>
  <si>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</si>
  <si>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</si>
  <si>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</si>
  <si>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</si>
  <si>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</si>
  <si>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</si>
  <si>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</si>
  <si>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</si>
  <si>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</si>
  <si>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</si>
  <si>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</si>
  <si>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</si>
  <si>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</si>
  <si>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</si>
  <si>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</si>
  <si>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</si>
  <si>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</si>
  <si>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</si>
  <si>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</si>
  <si>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</si>
  <si>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</si>
  <si>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</si>
  <si>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</si>
  <si>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</si>
  <si>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</si>
  <si>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</si>
  <si>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</si>
  <si>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</si>
  <si>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</si>
  <si>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</si>
  <si>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</si>
  <si>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</si>
  <si>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</si>
  <si>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</si>
  <si>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</si>
  <si>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</si>
  <si>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</si>
  <si>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</si>
  <si>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</si>
  <si>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</si>
  <si>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</si>
  <si>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</si>
  <si>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</si>
  <si>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</si>
  <si>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</si>
  <si>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</si>
  <si>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</si>
  <si>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</si>
  <si>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</si>
  <si>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</si>
  <si>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</si>
  <si>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</si>
  <si>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</si>
  <si>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</si>
  <si>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</si>
  <si>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</si>
  <si>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</si>
  <si>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</si>
  <si>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</si>
  <si>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</si>
  <si>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</si>
  <si>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</si>
  <si>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</si>
  <si>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</si>
  <si>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</si>
  <si>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</si>
  <si>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</si>
  <si>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</si>
  <si>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</si>
  <si>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</si>
  <si>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</si>
  <si>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</si>
  <si>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</si>
  <si>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</si>
  <si>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</si>
  <si>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</si>
  <si>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</si>
  <si>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</si>
  <si>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</si>
  <si>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</si>
  <si>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</si>
  <si>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</si>
  <si>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</si>
  <si>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</si>
  <si>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</si>
  <si>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</si>
  <si>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</si>
  <si>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</si>
  <si>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</si>
  <si>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</si>
  <si>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</si>
  <si>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</si>
  <si>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</si>
  <si>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</si>
  <si>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</si>
  <si>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</si>
  <si>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</si>
  <si>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</si>
  <si>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</si>
  <si>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</si>
  <si>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</si>
  <si>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</si>
  <si>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</si>
  <si>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</si>
  <si>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</si>
  <si>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</si>
  <si>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</si>
  <si>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</si>
  <si>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</si>
  <si>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</si>
  <si>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</si>
  <si>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</si>
  <si>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</si>
  <si>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</si>
  <si>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</si>
  <si>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</si>
  <si>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</si>
  <si>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</si>
  <si>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</si>
  <si>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</si>
  <si>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</si>
  <si>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</si>
  <si>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</si>
  <si>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</si>
  <si>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</si>
  <si>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</si>
  <si>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</si>
  <si>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</si>
  <si>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</si>
  <si>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</si>
  <si>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</si>
  <si>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</si>
  <si>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</si>
  <si>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</si>
  <si>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</si>
  <si>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</si>
  <si>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</si>
  <si>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</si>
  <si>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</si>
  <si>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</si>
  <si>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</si>
  <si>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</si>
  <si>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</si>
  <si>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</si>
  <si>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</si>
  <si>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</si>
  <si>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</si>
  <si>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</si>
  <si>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</si>
  <si>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</si>
  <si>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</si>
  <si>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</si>
  <si>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</si>
  <si>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</si>
  <si>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</si>
  <si>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</si>
  <si>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</si>
  <si>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</si>
  <si>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</si>
  <si>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</si>
  <si>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</si>
  <si>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</si>
  <si>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</si>
  <si>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</si>
  <si>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</si>
  <si>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</si>
  <si>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</si>
  <si>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</si>
  <si>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</si>
  <si>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</si>
  <si>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</si>
  <si>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</si>
  <si>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</si>
  <si>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</si>
  <si>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</si>
  <si>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</si>
  <si>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</si>
  <si>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</si>
  <si>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</si>
  <si>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</si>
  <si>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</si>
  <si>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</si>
  <si>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</si>
  <si>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</si>
  <si>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</si>
  <si>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</si>
  <si>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</si>
  <si>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</si>
  <si>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</si>
  <si>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</si>
  <si>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</si>
  <si>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</si>
  <si>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</si>
  <si>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</si>
  <si>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</si>
  <si>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</si>
  <si>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</si>
  <si>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</si>
  <si>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</si>
  <si>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</si>
  <si>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</si>
  <si>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</si>
  <si>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</si>
  <si>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</si>
  <si>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</si>
  <si>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</si>
  <si>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</si>
  <si>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</si>
  <si>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</si>
  <si>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</si>
  <si>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</si>
  <si>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</si>
  <si>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</si>
  <si>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</si>
  <si>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</si>
  <si>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</si>
  <si>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</si>
  <si>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</si>
  <si>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</si>
  <si>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</si>
  <si>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</si>
  <si>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</si>
  <si>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</si>
  <si>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</si>
  <si>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</si>
  <si>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</si>
  <si>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</si>
  <si>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</si>
  <si>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</si>
  <si>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</si>
  <si>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</si>
  <si>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</si>
  <si>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</si>
  <si>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</si>
  <si>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</si>
  <si>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</si>
  <si>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</si>
  <si>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</si>
  <si>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</si>
  <si>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</si>
  <si>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</si>
  <si>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</si>
  <si>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</si>
  <si>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</si>
  <si>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</si>
  <si>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</si>
  <si>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</si>
  <si>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</si>
  <si>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</si>
  <si>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</si>
  <si>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</si>
  <si>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</si>
  <si>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</si>
  <si>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</si>
  <si>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</si>
  <si>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</si>
  <si>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</si>
  <si>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</si>
  <si>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</si>
  <si>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</si>
  <si>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</si>
  <si>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</si>
  <si>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</si>
  <si>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</si>
  <si>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</si>
  <si>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</si>
  <si>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</si>
  <si>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</si>
  <si>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</si>
  <si>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</si>
  <si>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</si>
  <si>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</si>
  <si>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</si>
  <si>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</si>
  <si>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</si>
  <si>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</si>
  <si>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</si>
  <si>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</si>
  <si>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</si>
  <si>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</si>
  <si>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</si>
  <si>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</si>
  <si>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</si>
  <si>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</si>
  <si>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</si>
  <si>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</si>
  <si>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</si>
  <si>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</si>
  <si>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</si>
  <si>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</si>
  <si>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</si>
  <si>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</si>
  <si>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</si>
  <si>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</si>
  <si>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</si>
  <si>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</si>
  <si>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</si>
  <si>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</si>
  <si>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</si>
  <si>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</si>
  <si>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</si>
  <si>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</si>
  <si>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</si>
  <si>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</si>
  <si>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</si>
  <si>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</si>
  <si>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</si>
  <si>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</si>
  <si>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</si>
  <si>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</si>
  <si>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</si>
  <si>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</si>
  <si>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</si>
  <si>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</si>
  <si>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</si>
  <si>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</si>
  <si>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</si>
  <si>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</si>
  <si>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</si>
  <si>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</si>
  <si>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</si>
  <si>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</si>
  <si>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</si>
  <si>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</si>
  <si>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</si>
  <si>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</si>
  <si>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</si>
  <si>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</si>
  <si>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</si>
  <si>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</si>
  <si>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</si>
  <si>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</si>
  <si>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</si>
  <si>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</si>
  <si>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</si>
  <si>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</si>
  <si>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</si>
  <si>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</si>
  <si>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</si>
  <si>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</si>
  <si>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</si>
  <si>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</si>
  <si>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</si>
  <si>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</si>
  <si>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</si>
  <si>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</si>
  <si>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</si>
  <si>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</si>
  <si>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</si>
  <si>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</si>
  <si>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</si>
  <si>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</si>
  <si>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</si>
  <si>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</si>
  <si>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</si>
  <si>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</si>
  <si>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</si>
  <si>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</si>
  <si>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</si>
  <si>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</si>
  <si>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</si>
  <si>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</si>
  <si>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</si>
  <si>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</si>
  <si>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</si>
  <si>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</si>
  <si>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</si>
  <si>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</si>
  <si>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</si>
  <si>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</si>
  <si>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</si>
  <si>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</si>
  <si>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</si>
  <si>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</si>
  <si>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</si>
  <si>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</si>
  <si>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</si>
  <si>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</si>
  <si>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</si>
  <si>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</si>
  <si>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</si>
  <si>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</si>
  <si>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</si>
  <si>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</si>
  <si>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</si>
  <si>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</si>
  <si>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</si>
  <si>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</si>
  <si>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</si>
  <si>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</si>
  <si>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</si>
  <si>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</si>
  <si>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</si>
  <si>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</si>
  <si>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</si>
  <si>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</si>
  <si>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</si>
  <si>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</si>
  <si>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</si>
  <si>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</si>
  <si>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</si>
  <si>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</si>
  <si>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</si>
  <si>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</si>
  <si>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</si>
  <si>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</si>
  <si>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</si>
  <si>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</si>
  <si>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</si>
  <si>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</si>
  <si>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</si>
  <si>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</si>
  <si>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</si>
  <si>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</si>
  <si>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</si>
  <si>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</si>
  <si>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</si>
  <si>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</si>
  <si>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</si>
  <si>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</si>
  <si>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</si>
  <si>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</si>
  <si>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</si>
  <si>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</si>
  <si>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</si>
  <si>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</si>
  <si>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</si>
  <si>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</si>
  <si>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</si>
  <si>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</si>
  <si>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</si>
  <si>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</si>
  <si>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</si>
  <si>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</si>
  <si>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</si>
  <si>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</si>
  <si>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</si>
  <si>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</si>
  <si>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</si>
  <si>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</si>
  <si>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</si>
  <si>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</si>
  <si>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</si>
  <si>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</si>
  <si>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</si>
  <si>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</si>
  <si>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</si>
  <si>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</si>
  <si>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</si>
  <si>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</si>
  <si>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</si>
  <si>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</si>
  <si>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</si>
  <si>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</si>
  <si>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</si>
  <si>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</si>
  <si>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</si>
  <si>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</si>
  <si>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</si>
  <si>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</si>
  <si>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</si>
  <si>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</si>
  <si>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</si>
  <si>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</si>
  <si>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</si>
  <si>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</si>
  <si>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</si>
  <si>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</si>
  <si>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</si>
  <si>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</si>
  <si>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</si>
  <si>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</si>
  <si>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</si>
  <si>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</si>
  <si>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</si>
  <si>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</si>
  <si>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</si>
  <si>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</si>
  <si>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</si>
  <si>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</si>
  <si>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</si>
  <si>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</si>
  <si>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</si>
  <si>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</si>
  <si>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</si>
  <si>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</si>
  <si>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</si>
  <si>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</si>
  <si>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</si>
  <si>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</si>
  <si>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</si>
  <si>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</si>
  <si>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</si>
  <si>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</si>
  <si>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</si>
  <si>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</si>
  <si>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</si>
  <si>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</si>
  <si>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</si>
  <si>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</si>
  <si>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</si>
  <si>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</si>
  <si>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</si>
  <si>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</si>
  <si>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</si>
  <si>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</si>
  <si>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</si>
  <si>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</si>
  <si>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</si>
  <si>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</si>
  <si>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</si>
  <si>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</si>
  <si>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</si>
  <si>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</si>
  <si>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</si>
  <si>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</si>
  <si>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</si>
  <si>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</si>
  <si>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</si>
  <si>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</si>
  <si>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</si>
  <si>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</si>
  <si>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</si>
  <si>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</si>
  <si>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</si>
  <si>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</si>
  <si>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</si>
  <si>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</si>
  <si>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</si>
  <si>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</si>
  <si>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</si>
  <si>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</si>
  <si>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</si>
  <si>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</si>
  <si>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</si>
  <si>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</si>
  <si>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</si>
  <si>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</si>
  <si>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</si>
  <si>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</si>
  <si>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</si>
  <si>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</si>
  <si>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</si>
  <si>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</si>
  <si>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</si>
  <si>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</si>
  <si>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</si>
  <si>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</si>
  <si>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</si>
  <si>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</si>
  <si>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</si>
  <si>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</si>
  <si>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</si>
  <si>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</si>
  <si>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</si>
  <si>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</si>
  <si>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</si>
  <si>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</si>
  <si>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</si>
  <si>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</si>
  <si>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</si>
  <si>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</si>
  <si>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</si>
  <si>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</si>
  <si>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</si>
  <si>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</si>
  <si>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</si>
  <si>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</si>
  <si>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</si>
  <si>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</si>
  <si>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</si>
  <si>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</si>
  <si>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</si>
  <si>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</si>
  <si>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</si>
  <si>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</si>
  <si>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</si>
  <si>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</si>
  <si>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</si>
  <si>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</si>
  <si>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</si>
  <si>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</si>
  <si>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</si>
  <si>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</si>
  <si>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</si>
  <si>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</si>
  <si>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</si>
  <si>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</si>
  <si>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</si>
  <si>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</si>
  <si>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</si>
  <si>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</si>
  <si>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</si>
  <si>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</si>
  <si>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</si>
  <si>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</si>
  <si>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</si>
  <si>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</si>
  <si>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</si>
  <si>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</si>
  <si>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</si>
  <si>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</si>
  <si>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</si>
  <si>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</si>
  <si>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</si>
  <si>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</si>
  <si>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</si>
  <si>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</si>
  <si>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</si>
  <si>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</si>
  <si>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</si>
  <si>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</si>
  <si>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</si>
  <si>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</si>
  <si>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</si>
  <si>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</si>
  <si>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</si>
  <si>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</si>
  <si>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</si>
  <si>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</si>
  <si>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</si>
  <si>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</si>
  <si>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</si>
  <si>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</si>
  <si>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</si>
  <si>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</si>
  <si>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</si>
  <si>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</si>
  <si>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</si>
  <si>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</si>
  <si>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</si>
  <si>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</si>
  <si>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</si>
  <si>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</si>
  <si>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</si>
  <si>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</si>
  <si>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</si>
  <si>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</si>
  <si>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</si>
  <si>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</si>
  <si>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</si>
  <si>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</si>
  <si>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</si>
  <si>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</si>
  <si>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</si>
  <si>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</si>
  <si>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</si>
  <si>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</si>
  <si>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</si>
  <si>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</si>
  <si>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</si>
  <si>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</si>
  <si>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</si>
  <si>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</si>
  <si>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</si>
  <si>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</si>
  <si>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</si>
  <si>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</si>
  <si>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</si>
  <si>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</si>
  <si>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</si>
  <si>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</si>
  <si>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</si>
  <si>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</si>
  <si>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</si>
  <si>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</si>
  <si>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</si>
  <si>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</si>
  <si>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</si>
  <si>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</si>
  <si>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</si>
  <si>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</si>
  <si>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</si>
  <si>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</si>
  <si>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</si>
  <si>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</si>
  <si>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</si>
  <si>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</si>
  <si>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</si>
  <si>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</si>
  <si>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</si>
  <si>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</si>
  <si>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</si>
  <si>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</si>
  <si>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</si>
  <si>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</si>
  <si>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</si>
  <si>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</si>
  <si>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</si>
  <si>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</si>
  <si>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</si>
  <si>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</si>
  <si>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</si>
  <si>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</si>
  <si>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</si>
  <si>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</si>
  <si>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</si>
  <si>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</si>
  <si>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</si>
  <si>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</si>
  <si>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</si>
  <si>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</si>
  <si>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</si>
  <si>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</si>
  <si>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</si>
  <si>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</si>
  <si>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</si>
  <si>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</si>
  <si>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</si>
  <si>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</si>
  <si>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</si>
  <si>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</si>
  <si>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</si>
  <si>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</si>
  <si>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</si>
  <si>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</si>
  <si>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</si>
  <si>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</si>
  <si>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</si>
  <si>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</si>
  <si>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</si>
  <si>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</si>
  <si>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</si>
  <si>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</si>
  <si>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</si>
  <si>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</si>
  <si>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</si>
  <si>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</si>
  <si>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</si>
  <si>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</si>
  <si>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</si>
  <si>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</si>
  <si>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</si>
  <si>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</si>
  <si>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</si>
  <si>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</si>
  <si>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</si>
  <si>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</si>
  <si>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</si>
  <si>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</si>
  <si>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</si>
  <si>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</si>
  <si>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</si>
  <si>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</si>
  <si>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</si>
  <si>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</si>
  <si>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</si>
  <si>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</si>
  <si>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</si>
  <si>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</si>
  <si>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</si>
  <si>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</si>
  <si>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</si>
  <si>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</si>
  <si>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</si>
  <si>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</si>
  <si>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</si>
  <si>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</si>
  <si>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</si>
  <si>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</si>
  <si>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</si>
  <si>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</si>
  <si>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</si>
  <si>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</si>
  <si>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</si>
  <si>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</si>
  <si>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</si>
  <si>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</si>
  <si>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</si>
  <si>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</si>
  <si>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</si>
  <si>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</si>
  <si>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</si>
  <si>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</si>
  <si>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</si>
  <si>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</si>
  <si>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</si>
  <si>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</si>
  <si>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</si>
  <si>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</si>
  <si>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</si>
  <si>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</si>
  <si>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</si>
  <si>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</si>
  <si>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</si>
  <si>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</si>
  <si>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</si>
  <si>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</si>
  <si>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</si>
  <si>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</si>
  <si>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</si>
  <si>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</si>
  <si>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</si>
  <si>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</si>
  <si>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</si>
  <si>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</si>
  <si>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</si>
  <si>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</si>
  <si>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</si>
  <si>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</si>
  <si>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</si>
  <si>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</si>
  <si>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</si>
  <si>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</si>
  <si>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</si>
  <si>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</si>
  <si>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</si>
  <si>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</si>
  <si>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</si>
  <si>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</si>
  <si>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</si>
  <si>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</si>
  <si>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</si>
  <si>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</si>
  <si>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</si>
  <si>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</si>
  <si>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</si>
  <si>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</si>
  <si>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</si>
  <si>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</si>
  <si>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</si>
  <si>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</si>
  <si>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</si>
  <si>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</si>
  <si>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</si>
  <si>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</si>
  <si>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</si>
  <si>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</si>
  <si>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</si>
  <si>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</si>
  <si>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</si>
  <si>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</si>
  <si>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</si>
  <si>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</si>
  <si>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</si>
  <si>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</si>
  <si>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</si>
  <si>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</si>
  <si>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</si>
  <si>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</si>
  <si>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</si>
  <si>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</si>
  <si>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</si>
  <si>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</si>
  <si>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</si>
  <si>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</si>
  <si>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</si>
  <si>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</si>
  <si>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</si>
  <si>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</si>
  <si>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</si>
  <si>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</si>
  <si>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</si>
  <si>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</si>
  <si>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</si>
  <si>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</si>
  <si>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</si>
  <si>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</si>
  <si>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</si>
  <si>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</si>
  <si>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</si>
  <si>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</si>
  <si>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</si>
  <si>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</si>
  <si>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</si>
  <si>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</si>
  <si>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</si>
  <si>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</si>
  <si>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</si>
  <si>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</si>
  <si>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</si>
  <si>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</si>
  <si>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</si>
  <si>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</si>
  <si>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</si>
  <si>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</si>
  <si>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</si>
  <si>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</si>
  <si>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</si>
  <si>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</si>
  <si>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</si>
  <si>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</si>
  <si>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</si>
  <si>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</si>
  <si>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</si>
  <si>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</si>
  <si>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</si>
  <si>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</si>
  <si>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</si>
  <si>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</si>
  <si>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</si>
  <si>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</si>
  <si>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</si>
  <si>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</si>
  <si>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</si>
  <si>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</si>
  <si>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</si>
  <si>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</si>
  <si>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</si>
  <si>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</si>
  <si>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</si>
  <si>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</si>
  <si>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</si>
  <si>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</si>
  <si>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</si>
  <si>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</si>
  <si>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</si>
  <si>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</si>
  <si>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</si>
  <si>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</si>
  <si>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</si>
  <si>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</si>
  <si>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</si>
  <si>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</si>
  <si>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</si>
  <si>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</si>
  <si>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</si>
  <si>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</si>
  <si>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</si>
  <si>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</si>
  <si>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</si>
  <si>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</si>
  <si>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</si>
  <si>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</si>
  <si>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</si>
  <si>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</si>
  <si>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</si>
  <si>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</si>
  <si>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</si>
  <si>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</si>
  <si>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</si>
  <si>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</si>
  <si>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</si>
  <si>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</si>
  <si>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</si>
  <si>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</si>
  <si>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</si>
  <si>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</si>
  <si>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</si>
  <si>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</si>
  <si>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</si>
  <si>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</si>
  <si>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</si>
  <si>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</si>
  <si>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</si>
  <si>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</si>
  <si>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</si>
  <si>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</si>
  <si>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</si>
  <si>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</si>
  <si>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</si>
  <si>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</si>
  <si>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</si>
  <si>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</si>
  <si>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</si>
  <si>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</si>
  <si>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</si>
  <si>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</si>
  <si>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</si>
  <si>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</si>
  <si>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</si>
  <si>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</si>
  <si>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</si>
  <si>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</si>
  <si>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</si>
  <si>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</si>
  <si>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</si>
  <si>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</si>
  <si>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</si>
  <si>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</si>
  <si>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</si>
  <si>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</si>
  <si>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</si>
  <si>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</si>
  <si>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</si>
  <si>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</si>
  <si>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</si>
  <si>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</si>
  <si>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</si>
  <si>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</si>
  <si>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</si>
  <si>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</si>
  <si>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</si>
  <si>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</si>
  <si>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</si>
  <si>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</si>
  <si>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</si>
  <si>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</si>
  <si>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</si>
  <si>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</si>
  <si>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</si>
  <si>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</si>
  <si>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</si>
  <si>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</si>
  <si>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</si>
  <si>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</si>
  <si>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</si>
  <si>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</si>
  <si>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</si>
  <si>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</si>
  <si>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</si>
  <si>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</si>
  <si>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</si>
  <si>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</si>
  <si>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</si>
  <si>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</si>
  <si>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</si>
  <si>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</si>
  <si>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</si>
  <si>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</si>
  <si>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</si>
  <si>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</si>
  <si>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</si>
  <si>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</si>
  <si>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</si>
  <si>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</si>
  <si>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</si>
  <si>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</si>
  <si>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</si>
  <si>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</si>
  <si>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</si>
  <si>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</si>
  <si>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</si>
  <si>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</si>
  <si>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</si>
  <si>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</si>
  <si>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</si>
  <si>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</si>
  <si>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</si>
  <si>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</si>
  <si>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</si>
  <si>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</si>
  <si>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</si>
  <si>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</si>
  <si>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</si>
  <si>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</si>
  <si>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</si>
  <si>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</si>
  <si>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</si>
  <si>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</si>
  <si>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</si>
  <si>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</si>
  <si>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</si>
  <si>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</si>
  <si>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</si>
  <si>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</si>
  <si>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</si>
  <si>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</si>
  <si>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</si>
  <si>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</si>
  <si>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</si>
  <si>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</si>
  <si>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</si>
  <si>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</si>
  <si>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</si>
  <si>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</si>
  <si>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</si>
  <si>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</si>
  <si>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</si>
  <si>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</si>
  <si>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</si>
  <si>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</si>
  <si>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</si>
  <si>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</si>
  <si>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</si>
  <si>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</si>
  <si>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</si>
  <si>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</si>
  <si>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</si>
  <si>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</si>
  <si>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</si>
  <si>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</si>
  <si>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</si>
  <si>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</si>
  <si>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</si>
  <si>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</si>
  <si>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</si>
  <si>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</si>
  <si>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</si>
  <si>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</si>
  <si>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</si>
  <si>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</si>
  <si>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</si>
  <si>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</si>
  <si>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</si>
  <si>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</si>
  <si>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</si>
  <si>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</si>
  <si>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</si>
  <si>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</si>
  <si>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</si>
  <si>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</si>
  <si>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</si>
  <si>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</si>
  <si>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</si>
  <si>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</si>
  <si>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</si>
  <si>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</si>
  <si>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</si>
  <si>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</si>
  <si>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</si>
  <si>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</si>
  <si>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</si>
  <si>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</si>
  <si>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</si>
  <si>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</si>
  <si>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</si>
  <si>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</si>
  <si>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</si>
  <si>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</si>
  <si>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</si>
  <si>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</si>
  <si>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</si>
  <si>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</si>
  <si>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</si>
  <si>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</si>
  <si>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</si>
  <si>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</si>
  <si>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</si>
  <si>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</si>
  <si>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</si>
  <si>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</si>
  <si>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</si>
  <si>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</si>
  <si>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</si>
  <si>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</si>
  <si>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</si>
  <si>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</si>
  <si>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</si>
  <si>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</si>
  <si>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</si>
  <si>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</si>
  <si>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</si>
  <si>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</si>
  <si>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</si>
  <si>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</si>
  <si>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</si>
  <si>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</si>
  <si>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</si>
  <si>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</si>
  <si>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</si>
  <si>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</si>
  <si>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</si>
  <si>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</si>
  <si>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</si>
  <si>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</si>
  <si>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</si>
  <si>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</si>
  <si>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</si>
  <si>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</si>
  <si>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</si>
  <si>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</si>
  <si>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</si>
  <si>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</si>
  <si>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</si>
  <si>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</si>
  <si>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</si>
  <si>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</si>
  <si>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</si>
  <si>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</si>
  <si>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</si>
  <si>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</si>
  <si>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</si>
  <si>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</si>
  <si>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</si>
  <si>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</si>
  <si>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</si>
  <si>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</si>
  <si>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</si>
  <si>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</si>
  <si>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</si>
  <si>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</si>
  <si>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</si>
  <si>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</si>
  <si>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</si>
  <si>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</si>
  <si>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</si>
  <si>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</si>
  <si>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</si>
  <si>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</si>
  <si>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</si>
  <si>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</si>
  <si>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</si>
  <si>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</si>
  <si>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</si>
  <si>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</si>
  <si>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</si>
  <si>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</si>
  <si>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</si>
  <si>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</si>
  <si>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</si>
  <si>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</si>
  <si>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</si>
  <si>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</si>
  <si>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</si>
  <si>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</si>
  <si>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</si>
  <si>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</si>
  <si>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</si>
  <si>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</si>
  <si>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</si>
  <si>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</si>
  <si>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</si>
  <si>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</si>
  <si>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</si>
  <si>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</si>
  <si>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</si>
  <si>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</si>
  <si>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</si>
  <si>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</si>
  <si>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</si>
  <si>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</si>
  <si>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</si>
  <si>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</si>
  <si>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</si>
  <si>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</si>
  <si>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</si>
  <si>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</si>
  <si>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</si>
  <si>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</si>
  <si>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</si>
  <si>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</si>
  <si>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</si>
  <si>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</si>
  <si>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</si>
  <si>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</si>
  <si>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</si>
  <si>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</si>
  <si>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</si>
  <si>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</si>
  <si>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</si>
  <si>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</si>
  <si>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</si>
  <si>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</si>
  <si>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</si>
  <si>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</si>
  <si>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</si>
  <si>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</si>
  <si>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</si>
  <si>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</si>
  <si>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</si>
  <si>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</si>
  <si>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</si>
  <si>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</si>
  <si>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</si>
  <si>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</si>
  <si>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</si>
  <si>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</si>
  <si>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</si>
  <si>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</si>
  <si>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</si>
  <si>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</si>
  <si>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</si>
  <si>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</si>
  <si>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</si>
  <si>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</si>
  <si>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</si>
  <si>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</si>
  <si>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</si>
  <si>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</si>
  <si>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</si>
  <si>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</si>
  <si>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</si>
  <si>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</si>
  <si>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</si>
  <si>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</si>
  <si>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</si>
  <si>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</si>
  <si>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</si>
  <si>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</si>
  <si>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</si>
  <si>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</si>
  <si>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</si>
  <si>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</si>
  <si>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</si>
  <si>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</si>
  <si>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</si>
  <si>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</si>
  <si>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</si>
  <si>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</si>
  <si>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</si>
  <si>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</si>
  <si>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</si>
  <si>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</si>
  <si>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</si>
  <si>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</si>
  <si>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</si>
  <si>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</si>
  <si>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</si>
  <si>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</si>
  <si>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</si>
  <si>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</si>
  <si>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</si>
  <si>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</si>
  <si>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</si>
  <si>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</si>
  <si>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</si>
  <si>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</si>
  <si>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</si>
  <si>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</si>
  <si>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</si>
  <si>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</si>
  <si>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</si>
  <si>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</si>
  <si>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</si>
  <si>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</si>
  <si>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</si>
  <si>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</si>
  <si>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</si>
  <si>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</si>
  <si>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</si>
  <si>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</si>
  <si>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</si>
  <si>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</si>
  <si>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</si>
  <si>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</si>
  <si>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</si>
  <si>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</si>
  <si>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</si>
  <si>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</si>
  <si>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</si>
  <si>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</si>
  <si>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</si>
  <si>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</si>
  <si>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</si>
  <si>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</si>
  <si>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</si>
  <si>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</si>
  <si>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</si>
  <si>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</si>
  <si>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</si>
  <si>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</si>
  <si>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</si>
  <si>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</si>
  <si>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</si>
  <si>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</si>
  <si>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</si>
  <si>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</si>
  <si>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</si>
  <si>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</si>
  <si>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</si>
  <si>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</si>
  <si>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</si>
  <si>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</si>
  <si>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</si>
  <si>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</si>
  <si>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</si>
  <si>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</si>
  <si>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</si>
  <si>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</si>
  <si>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</si>
  <si>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</si>
  <si>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</si>
  <si>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</si>
  <si>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</si>
  <si>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</si>
  <si>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</si>
  <si>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</si>
  <si>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</si>
  <si>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</si>
  <si>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</si>
  <si>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</si>
  <si>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</si>
  <si>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</si>
  <si>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</si>
  <si>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</si>
  <si>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</si>
  <si>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</si>
  <si>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</si>
  <si>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</si>
  <si>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</si>
  <si>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</si>
  <si>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</si>
  <si>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</si>
  <si>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</si>
  <si>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</si>
  <si>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</si>
  <si>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</si>
  <si>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</si>
  <si>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</si>
  <si>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</si>
  <si>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</si>
  <si>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</si>
  <si>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</si>
  <si>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</si>
  <si>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</si>
  <si>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</si>
  <si>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</si>
  <si>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</si>
  <si>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</si>
  <si>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</si>
  <si>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</si>
  <si>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</si>
  <si>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</si>
  <si>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</si>
  <si>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</si>
  <si>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</si>
  <si>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</si>
  <si>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</si>
  <si>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</si>
  <si>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</si>
  <si>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</si>
  <si>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</si>
  <si>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</si>
  <si>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</si>
  <si>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</si>
  <si>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</si>
  <si>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</si>
  <si>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</si>
  <si>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</si>
  <si>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</si>
  <si>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</si>
  <si>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</si>
  <si>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</si>
  <si>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</si>
  <si>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</si>
  <si>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</si>
  <si>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</si>
  <si>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</si>
  <si>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</si>
  <si>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</si>
  <si>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</si>
  <si>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</si>
  <si>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</si>
  <si>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</si>
  <si>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</si>
  <si>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</si>
  <si>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</si>
  <si>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</si>
  <si>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</si>
  <si>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</si>
  <si>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</si>
  <si>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</si>
  <si>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</si>
  <si>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</si>
  <si>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</si>
  <si>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</si>
  <si>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</si>
  <si>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</si>
  <si>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</si>
  <si>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</si>
  <si>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</si>
  <si>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</si>
  <si>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</si>
  <si>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</si>
  <si>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</si>
  <si>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</si>
  <si>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</si>
  <si>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</si>
  <si>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</si>
  <si>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</si>
  <si>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</si>
  <si>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</si>
  <si>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</si>
  <si>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</si>
  <si>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</si>
  <si>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</si>
  <si>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</si>
  <si>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</si>
  <si>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</si>
  <si>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</si>
  <si>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</si>
  <si>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</si>
  <si>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</si>
  <si>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</si>
  <si>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</si>
  <si>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</si>
  <si>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</si>
  <si>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</si>
  <si>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</si>
  <si>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</si>
  <si>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</si>
  <si>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</si>
  <si>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</si>
  <si>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</si>
  <si>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</si>
  <si>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</si>
  <si>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</si>
  <si>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</si>
  <si>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</si>
  <si>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</si>
  <si>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</si>
  <si>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</si>
  <si>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</si>
  <si>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</si>
  <si>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</si>
  <si>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</si>
  <si>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</si>
  <si>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</si>
  <si>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</si>
  <si>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</si>
  <si>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</si>
  <si>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</si>
  <si>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</si>
  <si>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</si>
  <si>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</si>
  <si>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</si>
  <si>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</si>
  <si>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</si>
  <si>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</si>
  <si>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</si>
  <si>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</si>
  <si>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</si>
  <si>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</si>
  <si>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</si>
  <si>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</si>
  <si>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</si>
  <si>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</si>
  <si>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</si>
  <si>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</si>
  <si>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</si>
  <si>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</si>
  <si>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</si>
  <si>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</si>
  <si>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</si>
  <si>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</si>
  <si>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</si>
  <si>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</si>
  <si>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</si>
  <si>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</si>
  <si>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</si>
  <si>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</si>
  <si>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</si>
  <si>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</si>
  <si>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</si>
  <si>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</si>
  <si>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</si>
  <si>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</si>
  <si>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</si>
  <si>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</si>
  <si>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</si>
  <si>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</si>
  <si>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</si>
  <si>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</si>
  <si>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</si>
  <si>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</si>
  <si>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</si>
  <si>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</si>
  <si>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</si>
  <si>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</si>
  <si>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</si>
  <si>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</si>
  <si>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</si>
  <si>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</si>
  <si>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</si>
  <si>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</si>
  <si>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</si>
  <si>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</si>
  <si>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</si>
  <si>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</si>
  <si>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</si>
  <si>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</si>
  <si>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</si>
  <si>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</si>
  <si>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</si>
  <si>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</si>
  <si>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</si>
  <si>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</si>
  <si>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</si>
  <si>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</si>
  <si>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</si>
  <si>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</si>
  <si>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</si>
  <si>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</si>
  <si>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</si>
  <si>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</si>
  <si>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</si>
  <si>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</si>
  <si>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</si>
  <si>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</si>
  <si>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</si>
  <si>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</si>
  <si>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</si>
  <si>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</si>
  <si>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</si>
  <si>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</si>
  <si>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</si>
  <si>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</si>
  <si>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</si>
  <si>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</si>
  <si>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</si>
  <si>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</si>
  <si>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</si>
  <si>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</si>
  <si>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</si>
  <si>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</si>
  <si>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</si>
  <si>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</si>
  <si>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</si>
  <si>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</si>
  <si>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</si>
  <si>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</si>
  <si>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</si>
  <si>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</si>
  <si>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</si>
  <si>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</si>
  <si>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</si>
  <si>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</si>
  <si>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</si>
  <si>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</si>
  <si>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</si>
  <si>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</si>
  <si>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</si>
  <si>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</si>
  <si>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</si>
  <si>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</si>
  <si>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</si>
  <si>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</si>
  <si>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</si>
  <si>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</si>
  <si>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</si>
  <si>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</si>
  <si>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</si>
  <si>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</si>
  <si>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</si>
  <si>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</si>
  <si>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</si>
  <si>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</si>
  <si>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</si>
  <si>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</si>
  <si>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</si>
  <si>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</si>
  <si>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</si>
  <si>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</si>
  <si>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</si>
  <si>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</si>
  <si>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</si>
  <si>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</si>
  <si>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</si>
  <si>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</si>
  <si>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</si>
  <si>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</si>
  <si>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</si>
  <si>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</si>
  <si>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</si>
  <si>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</si>
  <si>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</si>
  <si>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</si>
  <si>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</si>
  <si>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</si>
  <si>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</si>
  <si>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</si>
  <si>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</si>
  <si>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</si>
  <si>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</si>
  <si>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</si>
  <si>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</si>
  <si>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</si>
  <si>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</si>
  <si>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</si>
  <si>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</si>
  <si>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</si>
  <si>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</si>
  <si>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</si>
  <si>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</si>
  <si>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</si>
  <si>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</si>
  <si>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</si>
  <si>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</si>
  <si>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</si>
  <si>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</si>
  <si>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</si>
  <si>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</si>
  <si>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</si>
  <si>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</si>
  <si>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</si>
  <si>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</si>
  <si>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</si>
  <si>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</si>
  <si>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</si>
  <si>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</si>
  <si>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</si>
  <si>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</si>
  <si>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</si>
  <si>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</si>
  <si>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</si>
  <si>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</si>
  <si>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</si>
  <si>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</si>
  <si>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</si>
  <si>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</si>
  <si>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</si>
  <si>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</si>
  <si>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</si>
  <si>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</si>
  <si>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</si>
  <si>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</si>
  <si>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</si>
  <si>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</si>
  <si>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</si>
  <si>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</si>
  <si>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</si>
  <si>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</si>
  <si>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</si>
  <si>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</si>
  <si>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</si>
  <si>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</si>
  <si>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</si>
  <si>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</si>
  <si>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</si>
  <si>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</si>
  <si>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</si>
  <si>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</si>
  <si>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</si>
  <si>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</si>
  <si>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</si>
  <si>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</si>
  <si>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</si>
  <si>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</si>
  <si>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</si>
  <si>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</si>
  <si>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</si>
  <si>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</si>
  <si>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</si>
  <si>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</si>
  <si>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</si>
  <si>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</si>
  <si>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</si>
  <si>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</si>
  <si>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</si>
  <si>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</si>
  <si>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</si>
  <si>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</si>
  <si>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</si>
  <si>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</si>
  <si>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</si>
  <si>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</si>
  <si>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</si>
  <si>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</si>
  <si>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</si>
  <si>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</si>
  <si>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</si>
  <si>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</si>
  <si>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</si>
  <si>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</si>
  <si>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</si>
  <si>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</si>
  <si>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</si>
  <si>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</si>
  <si>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</si>
  <si>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</si>
  <si>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</si>
  <si>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</si>
  <si>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</si>
  <si>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</si>
  <si>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</si>
  <si>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</si>
  <si>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</si>
  <si>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</si>
  <si>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</si>
  <si>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</si>
  <si>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</si>
  <si>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</si>
  <si>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</si>
  <si>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</si>
  <si>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</si>
  <si>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</si>
  <si>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</si>
  <si>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</si>
  <si>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</si>
  <si>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</si>
  <si>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</si>
  <si>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</si>
  <si>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</si>
  <si>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</si>
  <si>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</si>
  <si>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</si>
  <si>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</si>
  <si>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</si>
  <si>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</si>
  <si>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</si>
  <si>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</si>
  <si>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</si>
  <si>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</si>
  <si>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</si>
  <si>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</si>
  <si>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</si>
  <si>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</si>
  <si>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</si>
  <si>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</si>
  <si>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</si>
  <si>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</si>
  <si>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</si>
  <si>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</si>
  <si>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</si>
  <si>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</si>
  <si>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</si>
  <si>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</si>
  <si>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</si>
  <si>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</si>
  <si>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</si>
  <si>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</si>
  <si>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</si>
  <si>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</si>
  <si>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</si>
  <si>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</si>
  <si>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</si>
  <si>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</si>
  <si>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</si>
  <si>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</si>
  <si>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</si>
  <si>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</si>
  <si>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</si>
  <si>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</si>
  <si>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</si>
  <si>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</si>
  <si>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</si>
  <si>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</si>
  <si>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</si>
  <si>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</si>
  <si>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</si>
  <si>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</si>
  <si>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</si>
  <si>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</si>
  <si>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</si>
  <si>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</si>
  <si>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</si>
  <si>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</si>
  <si>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</si>
  <si>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</si>
  <si>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</si>
  <si>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</si>
  <si>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</si>
  <si>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</si>
  <si>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</si>
  <si>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</si>
  <si>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</si>
  <si>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</si>
  <si>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</si>
  <si>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</si>
  <si>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</si>
  <si>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</si>
  <si>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</si>
  <si>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</si>
  <si>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</si>
  <si>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</si>
  <si>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</si>
  <si>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</si>
  <si>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</si>
  <si>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</si>
  <si>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</si>
  <si>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</si>
  <si>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</si>
  <si>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</si>
  <si>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</si>
  <si>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</si>
  <si>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</si>
  <si>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</si>
  <si>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</si>
  <si>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</si>
  <si>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</si>
  <si>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</si>
  <si>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</si>
  <si>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</si>
  <si>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</si>
  <si>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</si>
  <si>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</si>
  <si>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</si>
  <si>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</si>
  <si>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</si>
  <si>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</si>
  <si>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</si>
  <si>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</si>
  <si>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</si>
  <si>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</si>
  <si>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</si>
  <si>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</si>
  <si>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</si>
  <si>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</si>
  <si>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</si>
  <si>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</si>
  <si>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</si>
  <si>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</si>
  <si>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</si>
  <si>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</si>
  <si>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</si>
  <si>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</si>
  <si>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</si>
  <si>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</si>
  <si>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</si>
  <si>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</si>
  <si>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</si>
  <si>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</si>
  <si>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</si>
  <si>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</si>
  <si>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</si>
  <si>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</si>
  <si>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</si>
  <si>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</si>
  <si>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</si>
  <si>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</si>
  <si>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</si>
  <si>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</si>
  <si>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</si>
  <si>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</si>
  <si>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</si>
  <si>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</si>
  <si>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</si>
  <si>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</si>
  <si>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</si>
  <si>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</si>
  <si>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</si>
  <si>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</si>
  <si>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</si>
  <si>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</si>
  <si>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</si>
  <si>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</si>
  <si>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</si>
  <si>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</si>
  <si>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</si>
  <si>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</si>
  <si>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</si>
  <si>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</si>
  <si>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</si>
  <si>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</si>
  <si>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</si>
  <si>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</si>
  <si>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</si>
  <si>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</si>
  <si>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</si>
  <si>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</si>
  <si>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</si>
  <si>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</si>
  <si>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</si>
  <si>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</si>
  <si>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</si>
  <si>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</si>
  <si>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</si>
  <si>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</si>
  <si>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</si>
  <si>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</si>
  <si>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</si>
  <si>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</si>
  <si>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</si>
  <si>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</si>
  <si>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</si>
  <si>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</si>
  <si>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</si>
  <si>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</si>
  <si>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</si>
  <si>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</si>
  <si>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</si>
  <si>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</si>
  <si>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</si>
  <si>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</si>
  <si>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</si>
  <si>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</si>
  <si>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</si>
  <si>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</si>
  <si>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</si>
  <si>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</si>
  <si>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</si>
  <si>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</si>
  <si>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</si>
  <si>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</si>
  <si>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</si>
  <si>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</si>
  <si>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</si>
  <si>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</si>
  <si>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</si>
  <si>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</si>
  <si>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</si>
  <si>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</si>
  <si>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</si>
  <si>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</si>
  <si>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</si>
  <si>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</si>
  <si>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</si>
  <si>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</si>
  <si>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</si>
  <si>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</si>
  <si>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</si>
  <si>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</si>
  <si>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</si>
  <si>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</si>
  <si>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</si>
  <si>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</si>
  <si>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</si>
  <si>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</si>
  <si>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</si>
  <si>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</si>
  <si>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</si>
  <si>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</si>
  <si>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</si>
  <si>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</si>
  <si>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</si>
  <si>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</si>
  <si>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</si>
  <si>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</si>
  <si>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</si>
  <si>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</si>
  <si>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</si>
  <si>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</si>
  <si>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</si>
  <si>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</si>
  <si>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</si>
  <si>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</si>
  <si>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</si>
  <si>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</si>
  <si>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</si>
  <si>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</si>
  <si>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</si>
  <si>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</si>
  <si>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</si>
  <si>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</si>
  <si>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</si>
  <si>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</si>
  <si>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</si>
  <si>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</si>
  <si>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</si>
  <si>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</si>
  <si>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</si>
  <si>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</si>
  <si>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</si>
  <si>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</si>
  <si>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</si>
  <si>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</si>
  <si>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</si>
  <si>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</si>
  <si>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</si>
  <si>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</si>
  <si>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</si>
  <si>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</si>
  <si>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</si>
  <si>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</si>
  <si>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</si>
  <si>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</si>
  <si>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</si>
  <si>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</si>
  <si>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</si>
  <si>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</si>
  <si>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</si>
  <si>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</si>
  <si>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</si>
  <si>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</si>
  <si>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</si>
  <si>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</si>
  <si>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</si>
  <si>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</si>
  <si>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</si>
  <si>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</si>
  <si>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</si>
  <si>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</si>
  <si>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</si>
  <si>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</si>
  <si>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</si>
  <si>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</si>
  <si>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</si>
  <si>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</si>
  <si>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</si>
  <si>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</si>
  <si>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</si>
  <si>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</si>
  <si>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</si>
  <si>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</si>
  <si>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</si>
  <si>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</si>
  <si>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</si>
  <si>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</si>
  <si>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</si>
  <si>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</si>
  <si>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</si>
  <si>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</si>
  <si>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</si>
  <si>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</si>
  <si>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</si>
  <si>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</si>
  <si>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</si>
  <si>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</si>
  <si>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</si>
  <si>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</si>
  <si>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</si>
  <si>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</si>
  <si>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</si>
  <si>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</si>
  <si>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</si>
  <si>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</si>
  <si>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</si>
  <si>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</si>
  <si>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</si>
  <si>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</si>
  <si>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</si>
  <si>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</si>
  <si>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</si>
  <si>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</si>
  <si>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</si>
  <si>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</si>
  <si>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</si>
  <si>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</si>
  <si>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</si>
  <si>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</si>
  <si>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</si>
  <si>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</si>
  <si>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</si>
  <si>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</si>
  <si>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</si>
  <si>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</si>
  <si>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</si>
  <si>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</si>
  <si>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</si>
  <si>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</si>
  <si>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</si>
  <si>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</si>
  <si>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</si>
  <si>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</si>
  <si>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</si>
  <si>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</si>
  <si>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</si>
  <si>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</si>
  <si>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</si>
  <si>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</si>
  <si>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</si>
  <si>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</si>
  <si>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</si>
  <si>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</si>
  <si>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</si>
  <si>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</si>
  <si>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</si>
  <si>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</si>
  <si>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</si>
  <si>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</si>
  <si>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</si>
  <si>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</si>
  <si>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</si>
  <si>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</si>
  <si>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</si>
  <si>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</si>
  <si>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</si>
  <si>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</si>
  <si>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</si>
  <si>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</si>
  <si>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</si>
  <si>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</si>
  <si>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</si>
  <si>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</si>
  <si>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</si>
  <si>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</si>
  <si>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</si>
  <si>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</si>
  <si>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</si>
  <si>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</si>
  <si>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</si>
  <si>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</si>
  <si>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</si>
  <si>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</si>
  <si>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</si>
  <si>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</si>
  <si>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</si>
  <si>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</si>
  <si>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</si>
  <si>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</si>
  <si>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</si>
  <si>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</si>
  <si>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</si>
  <si>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</si>
  <si>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</si>
  <si>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</si>
  <si>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</si>
  <si>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</si>
  <si>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</si>
  <si>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</si>
  <si>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</si>
  <si>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</si>
  <si>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</si>
  <si>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</si>
  <si>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</si>
  <si>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</si>
  <si>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</si>
  <si>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</si>
  <si>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</si>
  <si>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</si>
  <si>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</si>
  <si>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</si>
  <si>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</si>
  <si>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</si>
  <si>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</si>
  <si>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</si>
  <si>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</si>
  <si>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</si>
  <si>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</si>
  <si>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</si>
  <si>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</si>
  <si>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</si>
  <si>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</si>
  <si>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</si>
  <si>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</si>
  <si>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</si>
  <si>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</si>
  <si>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</si>
  <si>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</si>
  <si>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</si>
  <si>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</si>
  <si>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</si>
  <si>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</si>
  <si>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</si>
  <si>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</si>
  <si>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</si>
  <si>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</si>
  <si>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</si>
  <si>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</si>
  <si>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</si>
  <si>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</si>
  <si>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</si>
  <si>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</si>
  <si>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</si>
  <si>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</si>
  <si>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</si>
  <si>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</si>
  <si>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</si>
  <si>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</si>
  <si>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</si>
  <si>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</si>
  <si>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</si>
  <si>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</si>
  <si>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</si>
  <si>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</si>
  <si>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</si>
  <si>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</si>
  <si>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</si>
  <si>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</si>
  <si>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</si>
  <si>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</si>
  <si>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</si>
  <si>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</si>
  <si>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</si>
  <si>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</si>
  <si>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</si>
  <si>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</si>
  <si>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</si>
  <si>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</si>
  <si>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</si>
  <si>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</si>
  <si>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</si>
  <si>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</si>
  <si>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</si>
  <si>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</si>
  <si>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</si>
  <si>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</si>
  <si>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</si>
  <si>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</si>
  <si>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</si>
  <si>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</si>
  <si>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</si>
  <si>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</si>
  <si>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</si>
  <si>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</si>
  <si>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</si>
  <si>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</si>
  <si>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</si>
  <si>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</si>
  <si>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</si>
  <si>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</si>
  <si>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</si>
  <si>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</si>
  <si>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</si>
  <si>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</si>
  <si>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</si>
  <si>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</si>
  <si>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</si>
  <si>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</si>
  <si>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</si>
  <si>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</si>
  <si>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</si>
  <si>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</si>
  <si>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</si>
  <si>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</si>
  <si>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</si>
  <si>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</si>
  <si>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</si>
  <si>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</si>
  <si>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</si>
  <si>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</si>
  <si>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</si>
  <si>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</si>
  <si>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</si>
  <si>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</si>
  <si>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</si>
  <si>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</si>
  <si>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</si>
  <si>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</si>
  <si>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</si>
  <si>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</si>
  <si>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</si>
  <si>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</si>
  <si>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</si>
  <si>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</si>
  <si>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</si>
  <si>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</si>
  <si>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</si>
  <si>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</si>
  <si>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</si>
  <si>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</si>
  <si>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</si>
  <si>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</si>
  <si>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</si>
  <si>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</si>
  <si>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</si>
  <si>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</si>
  <si>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</si>
  <si>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</si>
  <si>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</si>
  <si>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</si>
  <si>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</si>
  <si>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</si>
  <si>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</si>
  <si>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</si>
  <si>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</si>
  <si>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</si>
  <si>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</si>
  <si>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</si>
  <si>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</si>
  <si>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</si>
  <si>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</si>
  <si>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</si>
  <si>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</si>
  <si>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</si>
  <si>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</si>
  <si>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</si>
  <si>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</si>
  <si>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</si>
  <si>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</si>
  <si>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</si>
  <si>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</si>
  <si>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</si>
  <si>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</si>
  <si>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</si>
  <si>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</si>
  <si>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</si>
  <si>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</si>
  <si>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</si>
  <si>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</si>
  <si>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</si>
  <si>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</si>
  <si>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</si>
  <si>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</si>
  <si>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</si>
  <si>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</si>
  <si>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</si>
  <si>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</si>
  <si>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</si>
  <si>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Bank of Montreal</t>
  </si>
  <si>
    <t>Cut-off Date: 31/1/2022</t>
  </si>
  <si>
    <t>Reporting Date: 15/2/2022</t>
  </si>
  <si>
    <t>https://www.bmo.com/home/about/banking/investor-relations/fixed-income-investors/covered-bonds/registered-covered-bond#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</si>
  <si>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</si>
  <si>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</si>
  <si>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</si>
  <si>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</si>
  <si>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</si>
  <si>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</si>
  <si>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</si>
  <si>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</si>
  <si>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</si>
  <si>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</si>
  <si>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</si>
  <si>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</si>
  <si>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</si>
  <si>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</si>
  <si>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</si>
  <si>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</si>
  <si>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</si>
  <si>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</si>
  <si>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</si>
  <si>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13</t>
  </si>
  <si>
    <t>XS1706963284</t>
  </si>
  <si>
    <t>CB Series 14</t>
  </si>
  <si>
    <t>3m BA + 19bps</t>
  </si>
  <si>
    <t>Floating</t>
  </si>
  <si>
    <t>CA06368BPS11</t>
  </si>
  <si>
    <t>CB Series 15</t>
  </si>
  <si>
    <r>
      <t>3m GBP LIBOR + 0.280%</t>
    </r>
    <r>
      <rPr>
        <vertAlign val="superscript"/>
        <sz val="14"/>
        <rFont val="Arial"/>
        <family val="2"/>
      </rPr>
      <t>(4)</t>
    </r>
  </si>
  <si>
    <t>XS1807402877</t>
  </si>
  <si>
    <t>CB Series 16</t>
  </si>
  <si>
    <t>XS1933874387</t>
  </si>
  <si>
    <t>CB Series 17</t>
  </si>
  <si>
    <t>US06368B4Q83/USC0623PAS77</t>
  </si>
  <si>
    <t>CB Series 18</t>
  </si>
  <si>
    <t>XS2141192182</t>
  </si>
  <si>
    <t>Total outstanding covered bonds issued to the market</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</si>
  <si>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</si>
  <si>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</si>
  <si>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</si>
  <si>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</si>
  <si>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</si>
  <si>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</si>
  <si>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</si>
  <si>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</si>
  <si>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</si>
  <si>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</si>
  <si>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</si>
  <si>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CB Series 24</t>
  </si>
  <si>
    <t>XS2351089508</t>
  </si>
  <si>
    <t>CB Series 25</t>
  </si>
  <si>
    <t>SONIA +1%</t>
  </si>
  <si>
    <t>XS2386880780</t>
  </si>
  <si>
    <t>CB Series 26</t>
  </si>
  <si>
    <t>XS2430951744</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</si>
  <si>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</si>
  <si>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</si>
  <si>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</si>
  <si>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</si>
  <si>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</si>
  <si>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</si>
  <si>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</si>
  <si>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</si>
  <si>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</si>
  <si>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</si>
  <si>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</si>
  <si>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</si>
  <si>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</si>
  <si>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</si>
  <si>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</si>
  <si>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</si>
  <si>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(3)  Per OSFI’s letter dated May 23, 2019, the OSFI Covered Bond Ratio refers to total assets pledged for covered bonds issued to the market relative to total on-balance sheet assets. Total on-balance sheet assets as at October 31, 2021.</t>
  </si>
  <si>
    <t>(4)  Effective July 1, 2021, the Series CBL15 Covered Bonds have been modified so that on or from the first Interest Determination Date after the occurrence of a Sterling LIBOR Cessation Event, the Rate of Interest for each Interest Accrual Period will be Compounded Daily SONIA with respect to such Interest Accrual Period, plus the applicable Margin of 0.28%, plus an adjustment rate of 0.1193%.</t>
  </si>
  <si>
    <t>Supplementary Information</t>
  </si>
  <si>
    <t>Parties to Bank of Montreal Global Registered Covered Bond Program</t>
  </si>
  <si>
    <t>Issuer</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</si>
  <si>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</si>
  <si>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</si>
  <si>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</si>
  <si>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</si>
  <si>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</si>
  <si>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</si>
  <si>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</si>
  <si>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</si>
  <si>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</si>
  <si>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</si>
  <si>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</si>
  <si>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</si>
  <si>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</si>
  <si>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</si>
  <si>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</si>
  <si>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</si>
  <si>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</si>
  <si>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</si>
  <si>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</si>
  <si>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</si>
  <si>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</si>
  <si>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</si>
  <si>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</si>
  <si>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</si>
  <si>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</si>
  <si>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</si>
  <si>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</si>
  <si>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</si>
  <si>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</si>
  <si>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</si>
  <si>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</si>
  <si>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</si>
  <si>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</si>
  <si>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</si>
  <si>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</si>
  <si>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</si>
  <si>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</si>
  <si>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</si>
  <si>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</si>
  <si>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</si>
  <si>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</si>
  <si>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</si>
  <si>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</si>
  <si>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</si>
  <si>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</si>
  <si>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</si>
  <si>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</si>
  <si>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</si>
  <si>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</si>
  <si>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</si>
  <si>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</si>
  <si>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</si>
  <si>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</si>
  <si>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</si>
  <si>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</si>
  <si>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</si>
  <si>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</si>
  <si>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</si>
  <si>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</si>
  <si>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</si>
  <si>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</si>
  <si>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</si>
  <si>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</si>
  <si>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</si>
  <si>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</si>
  <si>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</si>
  <si>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</si>
  <si>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</si>
  <si>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</si>
  <si>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</si>
  <si>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</si>
  <si>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</si>
  <si>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</si>
  <si>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</si>
  <si>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</si>
  <si>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</si>
  <si>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</si>
  <si>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</si>
  <si>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</si>
  <si>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</si>
  <si>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</si>
  <si>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</si>
  <si>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</si>
  <si>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</si>
  <si>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</si>
  <si>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</si>
  <si>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</si>
  <si>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</si>
  <si>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</si>
  <si>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</si>
  <si>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</si>
  <si>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</si>
  <si>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</si>
  <si>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</si>
  <si>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</si>
  <si>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</si>
  <si>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</si>
  <si>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</si>
  <si>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</si>
  <si>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</si>
  <si>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</si>
  <si>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</si>
  <si>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</si>
  <si>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</si>
  <si>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</si>
  <si>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</si>
  <si>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</si>
  <si>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</si>
  <si>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</si>
  <si>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</si>
  <si>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</si>
  <si>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</si>
  <si>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</si>
  <si>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</si>
  <si>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</si>
  <si>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</si>
  <si>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</si>
  <si>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</si>
  <si>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</si>
  <si>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</si>
  <si>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</si>
  <si>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</si>
  <si>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</si>
  <si>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</si>
  <si>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</si>
  <si>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</si>
  <si>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</si>
  <si>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</si>
  <si>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</si>
  <si>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</si>
  <si>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</si>
  <si>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</si>
  <si>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</si>
  <si>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</si>
  <si>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</si>
  <si>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</si>
  <si>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</si>
  <si>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</si>
  <si>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</si>
  <si>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</si>
  <si>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</si>
  <si>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</si>
  <si>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</si>
  <si>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</si>
  <si>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</si>
  <si>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</si>
  <si>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</si>
  <si>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</si>
  <si>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</si>
  <si>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</si>
  <si>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</si>
  <si>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</si>
  <si>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</si>
  <si>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</si>
  <si>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</si>
  <si>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</si>
  <si>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r>
      <rPr>
        <vertAlign val="superscript"/>
        <sz val="12"/>
        <rFont val="Arial"/>
        <family val="2"/>
      </rPr>
      <t>(1)</t>
    </r>
    <r>
      <rPr>
        <sz val="12"/>
        <rFont val="Arial"/>
        <family val="2"/>
      </rPr>
      <t xml:space="preserve"> Includes cash settlement of $631,798,534 to occur</t>
    </r>
    <r>
      <rPr>
        <sz val="12"/>
        <color theme="1"/>
        <rFont val="Arial"/>
        <family val="2"/>
      </rPr>
      <t xml:space="preserve"> on Feb 16, 2022.</t>
    </r>
  </si>
  <si>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</si>
  <si>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</si>
  <si>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</si>
  <si>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</si>
  <si>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</si>
  <si>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</si>
  <si>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</si>
  <si>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</si>
  <si>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</si>
  <si>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</si>
  <si>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</si>
  <si>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</si>
  <si>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</si>
  <si>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</si>
  <si>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</si>
  <si>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</si>
  <si>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</si>
  <si>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</si>
  <si>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</si>
  <si>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</si>
  <si>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</si>
  <si>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</si>
  <si>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</si>
  <si>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</si>
  <si>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</si>
  <si>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</si>
  <si>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</si>
  <si>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</si>
  <si>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</si>
  <si>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</si>
  <si>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</si>
  <si>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</si>
  <si>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</si>
  <si>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</si>
  <si>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</si>
  <si>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</si>
  <si>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</si>
  <si>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</si>
  <si>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</si>
  <si>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</si>
  <si>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</si>
  <si>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</si>
  <si>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</si>
  <si>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</si>
  <si>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</si>
  <si>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</si>
  <si>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</si>
  <si>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</si>
  <si>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</si>
  <si>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</si>
  <si>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</si>
  <si>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</si>
  <si>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</si>
  <si>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</si>
  <si>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</si>
  <si>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</si>
  <si>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</si>
  <si>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</si>
  <si>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</si>
  <si>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</si>
  <si>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</si>
  <si>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</si>
  <si>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</si>
  <si>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</si>
  <si>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</si>
  <si>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</si>
  <si>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</si>
  <si>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</si>
  <si>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</si>
  <si>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</si>
  <si>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</si>
  <si>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</si>
  <si>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</si>
  <si>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</si>
  <si>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</si>
  <si>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</si>
  <si>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</si>
  <si>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</si>
  <si>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</si>
  <si>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</si>
  <si>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50.01 - 55.00</t>
  </si>
  <si>
    <t>30.01 - 35.00</t>
  </si>
  <si>
    <t>55.01 - 60.00</t>
  </si>
  <si>
    <t>35.01 - 40.00</t>
  </si>
  <si>
    <t>65.01 - 70.00</t>
  </si>
  <si>
    <t>40.01 - 45.00</t>
  </si>
  <si>
    <t>60.01 - 65.00</t>
  </si>
  <si>
    <t>45.01 - 50.00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</si>
  <si>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</si>
  <si>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</si>
  <si>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</si>
  <si>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</si>
  <si>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</si>
  <si>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</si>
  <si>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12.00 - 23.99</t>
  </si>
  <si>
    <t>Less than 12.00</t>
  </si>
  <si>
    <t>120.00 and above</t>
  </si>
  <si>
    <t>24.00 - 35.99</t>
  </si>
  <si>
    <t>36.00 - 47.99</t>
  </si>
  <si>
    <t>48.00 - 59.99</t>
  </si>
  <si>
    <t>60.00 - 71.99</t>
  </si>
  <si>
    <t>72.00 - 83.99</t>
  </si>
  <si>
    <t>84.00 - 119.99</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</si>
  <si>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</si>
  <si>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</si>
  <si>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</si>
  <si>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</si>
  <si>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</si>
  <si>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</si>
  <si>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</si>
  <si>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</si>
  <si>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</si>
  <si>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1,000,000 - 1,499,999</t>
  </si>
  <si>
    <t>700,000 - 799,999</t>
  </si>
  <si>
    <t>800,000 - 899,999</t>
  </si>
  <si>
    <t>900,000 - 999,999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</si>
  <si>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</si>
  <si>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</si>
  <si>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</si>
  <si>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</si>
  <si>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</si>
  <si>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</si>
  <si>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</si>
  <si>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</si>
  <si>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</si>
  <si>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</si>
  <si>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</si>
  <si>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</si>
  <si>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</si>
  <si>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</si>
  <si>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</si>
  <si>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</si>
  <si>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</si>
  <si>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</si>
  <si>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</si>
  <si>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</si>
  <si>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</si>
  <si>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</si>
  <si>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</si>
  <si>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</si>
  <si>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</si>
  <si>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</si>
  <si>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</si>
  <si>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</si>
  <si>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</si>
  <si>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</si>
  <si>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</si>
  <si>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</si>
  <si>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</si>
  <si>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</si>
  <si>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</si>
  <si>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</si>
  <si>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</si>
  <si>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Pass</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</si>
  <si>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</si>
  <si>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</si>
  <si>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</si>
  <si>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</si>
  <si>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</si>
  <si>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</si>
  <si>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</si>
  <si>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</si>
  <si>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</si>
  <si>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</si>
  <si>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</si>
  <si>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</si>
  <si>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</si>
  <si>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</si>
  <si>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</si>
  <si>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</si>
  <si>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</si>
  <si>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</si>
  <si>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</si>
  <si>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 xml:space="preserve">See Valuation Test below:
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
Loan seasoning is calculated as the difference, in months, from Calculation Date to the loan’s funding date.
</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</si>
  <si>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</si>
  <si>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</si>
  <si>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</si>
  <si>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</si>
  <si>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</si>
  <si>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</si>
  <si>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</si>
  <si>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</si>
  <si>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</si>
  <si>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</si>
  <si>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</si>
  <si>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</si>
  <si>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(1) Present value of expected future cash flows of Loans using current market interest rates offered to BMO clients. The effective weighted average rate used for discounting is 2.7%.</t>
  </si>
  <si>
    <t>HPFHU0OQ28E4N0NFVK49,BFM8T61CT2L1QCEMIK50,549300GSGZTZD1FKV249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</si>
</sst>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USD]\ * #,##0_-;\-[$USD]\ * #,##0_-;_-[$USD]\ * &quot;-&quot;_-;_-@_-"/>
    <numFmt numFmtId="178" formatCode="_-[$CHF]\ * #,##0_-;\-[$CHF]\ * #,##0_-;_-[$CHF]\ * &quot;-&quot;_-;_-@_-"/>
    <numFmt numFmtId="179" formatCode="_-[$AUD]\ * #,##0_-;\-[$AUD]\ * #,##0_-;_-[$AUD]\ *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9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2"/>
      <color theme="1"/>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
      <patternFill patternType="solid">
        <fgColor rgb="FF92D05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cellStyleXfs>
  <cellXfs count="79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5" fontId="54" fillId="8" borderId="0" xfId="9" applyNumberFormat="1" applyFont="1" applyFill="1" applyBorder="1" applyAlignment="1">
      <alignment horizontal="left" wrapText="1"/>
    </xf>
    <xf numFmtId="9" fontId="54" fillId="4" borderId="0" xfId="1" applyFont="1" applyFill="1" applyAlignment="1">
      <alignment horizontal="center"/>
    </xf>
    <xf numFmtId="0" fontId="28" fillId="0" borderId="0" xfId="4"/>
    <xf numFmtId="0" fontId="54" fillId="0" borderId="0" xfId="4" applyFont="1" applyAlignment="1">
      <alignment horizontal="left"/>
    </xf>
    <xf numFmtId="0" fontId="54" fillId="0" borderId="0" xfId="4" applyFont="1" applyAlignment="1">
      <alignment horizontal="center"/>
    </xf>
    <xf numFmtId="176" fontId="54" fillId="0" borderId="0" xfId="9"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7" fontId="54" fillId="8" borderId="0" xfId="9" applyNumberFormat="1" applyFont="1" applyFill="1" applyBorder="1" applyAlignment="1">
      <alignment horizontal="left" wrapText="1"/>
    </xf>
    <xf numFmtId="174" fontId="54" fillId="4" borderId="0" xfId="9" applyNumberFormat="1" applyFont="1" applyFill="1" applyAlignment="1">
      <alignment horizontal="left"/>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8" fillId="0" borderId="0" xfId="4" applyAlignment="1">
      <alignment horizontal="center"/>
    </xf>
    <xf numFmtId="0" fontId="61" fillId="0" borderId="0" xfId="4" applyFont="1" applyAlignment="1">
      <alignment horizontal="left"/>
    </xf>
    <xf numFmtId="42" fontId="54" fillId="0" borderId="33" xfId="9" applyNumberFormat="1" applyFont="1" applyFill="1" applyBorder="1" applyAlignment="1">
      <alignment horizontal="left"/>
    </xf>
    <xf numFmtId="42" fontId="54" fillId="0" borderId="0" xfId="9" applyNumberFormat="1" applyFont="1" applyFill="1" applyBorder="1" applyAlignment="1">
      <alignment horizontal="left"/>
    </xf>
    <xf numFmtId="175" fontId="54" fillId="0" borderId="0" xfId="9" applyNumberFormat="1" applyFont="1" applyFill="1" applyBorder="1" applyAlignment="1">
      <alignment horizontal="left" wrapText="1"/>
    </xf>
    <xf numFmtId="9" fontId="54" fillId="0" borderId="0" xfId="1" applyFont="1" applyFill="1" applyAlignment="1">
      <alignment horizontal="center"/>
    </xf>
    <xf numFmtId="178" fontId="54" fillId="0" borderId="0" xfId="9" applyNumberFormat="1" applyFont="1" applyFill="1" applyBorder="1" applyAlignment="1">
      <alignment horizontal="left" wrapText="1"/>
    </xf>
    <xf numFmtId="0" fontId="50" fillId="0" borderId="0" xfId="4" applyFont="1"/>
    <xf numFmtId="179" fontId="54" fillId="0" borderId="0" xfId="9" applyNumberFormat="1" applyFont="1" applyFill="1" applyBorder="1" applyAlignment="1">
      <alignment horizontal="left" wrapText="1"/>
    </xf>
    <xf numFmtId="0" fontId="50" fillId="0" borderId="0" xfId="4" applyFont="1" applyAlignment="1">
      <alignment wrapText="1"/>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6" fontId="28" fillId="4" borderId="0" xfId="4" applyNumberFormat="1" applyFill="1"/>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10" fontId="52" fillId="8" borderId="0" xfId="1" applyNumberFormat="1" applyFont="1" applyFill="1" applyBorder="1" applyAlignment="1">
      <alignment horizontal="center"/>
    </xf>
    <xf numFmtId="180" fontId="50" fillId="0" borderId="0" xfId="4" applyNumberFormat="1" applyFont="1" applyAlignment="1">
      <alignment horizontal="center"/>
    </xf>
    <xf numFmtId="165" fontId="50" fillId="0" borderId="0" xfId="1" applyNumberFormat="1" applyFont="1" applyFill="1" applyBorder="1" applyAlignment="1">
      <alignment horizontal="center"/>
    </xf>
    <xf numFmtId="0" fontId="50" fillId="0" borderId="0" xfId="4" applyFont="1" applyAlignment="1">
      <alignment horizontal="left" vertical="top"/>
    </xf>
    <xf numFmtId="0" fontId="0" fillId="0" borderId="0" xfId="0" applyAlignment="1">
      <alignment wrapText="1"/>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xf>
    <xf numFmtId="0" fontId="50" fillId="8" borderId="0" xfId="4" applyFont="1" applyFill="1" applyAlignment="1">
      <alignment vertical="top"/>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0" fontId="54" fillId="0" borderId="0" xfId="4" applyFont="1" applyAlignment="1">
      <alignment horizontal="center" vertical="top"/>
    </xf>
    <xf numFmtId="165" fontId="50" fillId="0" borderId="0" xfId="1" applyNumberFormat="1" applyFont="1" applyFill="1" applyBorder="1" applyAlignment="1">
      <alignment horizontal="center" vertical="top"/>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82" fontId="28" fillId="0" borderId="0" xfId="4" applyNumberForma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2"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0" borderId="0" xfId="10" applyNumberFormat="1" applyFont="1" applyFill="1" applyAlignment="1">
      <alignment horizontal="center"/>
    </xf>
    <xf numFmtId="165" fontId="53" fillId="0" borderId="0" xfId="11" applyNumberFormat="1" applyFont="1" applyFill="1" applyBorder="1" applyAlignment="1">
      <alignment horizontal="center"/>
    </xf>
    <xf numFmtId="180" fontId="53" fillId="0" borderId="0" xfId="4" applyNumberFormat="1" applyFont="1" applyAlignment="1">
      <alignment horizontal="center"/>
    </xf>
    <xf numFmtId="165" fontId="53" fillId="0" borderId="0" xfId="11" applyNumberFormat="1" applyFont="1" applyFill="1" applyBorder="1" applyAlignment="1">
      <alignment horizontal="right"/>
    </xf>
    <xf numFmtId="43" fontId="54" fillId="8" borderId="0" xfId="9" applyFont="1" applyFill="1" applyBorder="1" applyAlignment="1">
      <alignment horizontal="left"/>
    </xf>
    <xf numFmtId="174" fontId="54" fillId="0" borderId="0" xfId="9" applyNumberFormat="1" applyFont="1" applyFill="1" applyAlignment="1">
      <alignment vertical="top"/>
    </xf>
    <xf numFmtId="180" fontId="54" fillId="0" borderId="0" xfId="4" applyNumberFormat="1" applyFont="1" applyAlignment="1">
      <alignment horizontal="center"/>
    </xf>
    <xf numFmtId="165" fontId="54" fillId="0" borderId="0" xfId="11" applyNumberFormat="1" applyFont="1" applyFill="1" applyBorder="1" applyAlignment="1">
      <alignment horizontal="right"/>
    </xf>
    <xf numFmtId="174" fontId="54" fillId="0"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0" borderId="0" xfId="9" applyFont="1" applyFill="1" applyAlignment="1">
      <alignment vertical="top"/>
    </xf>
    <xf numFmtId="10" fontId="54" fillId="4" borderId="0" xfId="11" applyNumberFormat="1" applyFont="1" applyFill="1" applyBorder="1" applyAlignment="1">
      <alignment horizontal="left" vertical="top" wrapText="1"/>
    </xf>
    <xf numFmtId="10" fontId="54" fillId="0" borderId="0" xfId="11" applyNumberFormat="1" applyFont="1" applyFill="1" applyBorder="1" applyAlignment="1">
      <alignment horizontal="left" vertical="top" wrapText="1"/>
    </xf>
    <xf numFmtId="10" fontId="54" fillId="0"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0"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0" borderId="34" xfId="4" applyFont="1" applyBorder="1" applyAlignment="1">
      <alignment horizontal="center"/>
    </xf>
    <xf numFmtId="0" fontId="54" fillId="4" borderId="34" xfId="4" applyFont="1" applyFill="1" applyBorder="1" applyAlignment="1">
      <alignment horizontal="center"/>
    </xf>
    <xf numFmtId="174" fontId="53" fillId="0" borderId="0" xfId="9" applyNumberFormat="1" applyFont="1" applyFill="1" applyAlignment="1"/>
    <xf numFmtId="0" fontId="54" fillId="4" borderId="0" xfId="4" quotePrefix="1" applyFont="1" applyFill="1"/>
    <xf numFmtId="174" fontId="54" fillId="4" borderId="0" xfId="4" applyNumberFormat="1" applyFont="1" applyFill="1"/>
    <xf numFmtId="185" fontId="53" fillId="0" borderId="0" xfId="9" applyNumberFormat="1" applyFont="1" applyFill="1" applyBorder="1"/>
    <xf numFmtId="174" fontId="54" fillId="4" borderId="0" xfId="9" applyNumberFormat="1" applyFont="1" applyFill="1" applyAlignment="1"/>
    <xf numFmtId="43" fontId="53" fillId="0" borderId="0" xfId="9" applyFont="1" applyFill="1" applyBorder="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0" borderId="33" xfId="9" applyNumberFormat="1" applyFont="1" applyFill="1" applyBorder="1"/>
    <xf numFmtId="185" fontId="54" fillId="0" borderId="33"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1"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2"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54" fillId="4" borderId="0" xfId="11" applyNumberFormat="1" applyFont="1" applyFill="1" applyBorder="1" applyAlignment="1">
      <alignment horizontal="center"/>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182" fontId="53" fillId="4" borderId="0" xfId="10" applyNumberFormat="1" applyFont="1" applyFill="1" applyBorder="1" applyAlignment="1">
      <alignment horizontal="center"/>
    </xf>
    <xf numFmtId="0" fontId="82" fillId="0" borderId="0" xfId="4" applyFont="1"/>
    <xf numFmtId="0" fontId="68" fillId="0" borderId="0" xfId="4" applyFont="1" applyAlignment="1">
      <alignment horizontal="left" vertical="top"/>
    </xf>
    <xf numFmtId="165" fontId="54" fillId="0" borderId="0" xfId="1" applyNumberFormat="1" applyFont="1" applyFill="1" applyBorder="1" applyAlignment="1">
      <alignment horizontal="center"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3"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0" fontId="28" fillId="4" borderId="0" xfId="4" applyFill="1" applyAlignment="1">
      <alignment vertical="top"/>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3" fillId="8" borderId="0" xfId="1" applyNumberFormat="1" applyFont="1" applyFill="1" applyBorder="1" applyAlignment="1">
      <alignment horizontal="center"/>
    </xf>
    <xf numFmtId="0" fontId="85"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6" fillId="0" borderId="0" xfId="4" applyFont="1" applyAlignment="1">
      <alignment vertical="top"/>
    </xf>
    <xf numFmtId="0" fontId="86"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6"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0" fontId="53" fillId="4" borderId="34" xfId="4" applyFont="1" applyFill="1" applyBorder="1" applyAlignment="1">
      <alignment horizontal="center"/>
    </xf>
    <xf numFmtId="174" fontId="54" fillId="0" borderId="0" xfId="9" applyNumberFormat="1" applyFont="1" applyFill="1"/>
    <xf numFmtId="174" fontId="54" fillId="4" borderId="0" xfId="9" applyNumberFormat="1" applyFont="1" applyFill="1"/>
    <xf numFmtId="0" fontId="88" fillId="4" borderId="0" xfId="4" applyFont="1" applyFill="1"/>
    <xf numFmtId="43" fontId="6" fillId="0" borderId="0" xfId="9" applyFont="1"/>
    <xf numFmtId="43" fontId="2" fillId="0" borderId="0" xfId="9" applyFont="1"/>
    <xf numFmtId="0" fontId="54" fillId="0" borderId="0" xfId="4" applyFont="1" applyFill="1" applyAlignment="1">
      <alignment horizontal="left"/>
    </xf>
    <xf numFmtId="166" fontId="89"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24" fillId="0" borderId="0" xfId="0" applyFont="1" applyAlignment="1" applyProtection="1">
      <alignment horizontal="center" vertical="center" wrapText="1"/>
    </xf>
    <xf numFmtId="10" fontId="3"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top" wrapText="1"/>
    </xf>
    <xf numFmtId="10" fontId="2" fillId="0" borderId="0" xfId="1"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xf>
    <xf numFmtId="0" fontId="0" fillId="10" borderId="0" xfId="0" applyFill="1"/>
    <xf numFmtId="42" fontId="54" fillId="10" borderId="0" xfId="13" applyNumberFormat="1" applyFont="1" applyFill="1" applyAlignment="1">
      <alignment horizontal="left"/>
    </xf>
    <xf numFmtId="42" fontId="54" fillId="10" borderId="0" xfId="13" applyNumberFormat="1" applyFont="1" applyFill="1" applyBorder="1" applyAlignment="1">
      <alignment horizontal="left"/>
    </xf>
    <xf numFmtId="10" fontId="90"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2" fillId="9" borderId="0" xfId="4" applyFont="1" applyFill="1" applyAlignment="1">
      <alignment horizontal="center" vertical="center" wrapText="1"/>
    </xf>
    <xf numFmtId="0" fontId="88"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xfId="9" builtinId="3"/>
    <cellStyle name="Comma 2" xfId="3" xr:uid="{00000000-0005-0000-0000-000000000000}"/>
    <cellStyle name="Comma 2 3" xfId="13" xr:uid="{9CBFD0EE-E4E9-4FFD-85C5-8CA2E1FFA4E7}"/>
    <cellStyle name="Currency" xfId="10" builtinId="4"/>
    <cellStyle name="Currency 2" xfId="12" xr:uid="{A8BE97FE-D8C0-4D14-9406-DF082270AB52}"/>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790C95CE-2567-4EAD-81F9-47D6341FDBF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3" name="Text Box 16">
          <a:extLst>
            <a:ext uri="{FF2B5EF4-FFF2-40B4-BE49-F238E27FC236}">
              <a16:creationId xmlns:a16="http://schemas.microsoft.com/office/drawing/2014/main" id="{1CB00EB7-7B57-4935-8E26-1487EA7A5086}"/>
            </a:ext>
          </a:extLst>
        </xdr:cNvPr>
        <xdr:cNvSpPr txBox="1">
          <a:spLocks noChangeArrowheads="1"/>
        </xdr:cNvSpPr>
      </xdr:nvSpPr>
      <xdr:spPr bwMode="auto">
        <a:xfrm>
          <a:off x="5822124" y="1704753"/>
          <a:ext cx="1996558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cell r="C5" t="str">
            <v>20.00 and Below</v>
          </cell>
          <cell r="D5">
            <v>98982803.679999888</v>
          </cell>
          <cell r="E5">
            <v>144753.51</v>
          </cell>
          <cell r="F5"/>
          <cell r="G5">
            <v>478938.51</v>
          </cell>
        </row>
        <row r="6">
          <cell r="B6"/>
          <cell r="C6" t="str">
            <v>20.01 - 25.00</v>
          </cell>
          <cell r="D6">
            <v>70156613.00999999</v>
          </cell>
          <cell r="E6">
            <v>48382.59</v>
          </cell>
          <cell r="F6">
            <v>266583.76</v>
          </cell>
          <cell r="G6">
            <v>233324.11000000002</v>
          </cell>
        </row>
        <row r="7">
          <cell r="B7"/>
          <cell r="C7" t="str">
            <v>25.01 - 30.00</v>
          </cell>
          <cell r="D7">
            <v>109610582.61999987</v>
          </cell>
          <cell r="E7">
            <v>332828.86</v>
          </cell>
          <cell r="F7">
            <v>116751.56</v>
          </cell>
          <cell r="G7">
            <v>788056.15999999992</v>
          </cell>
        </row>
        <row r="8">
          <cell r="B8"/>
          <cell r="C8" t="str">
            <v>30.01 - 35.00</v>
          </cell>
          <cell r="D8">
            <v>135859698.94000006</v>
          </cell>
          <cell r="E8">
            <v>678698.22</v>
          </cell>
          <cell r="F8"/>
          <cell r="G8">
            <v>766904.62</v>
          </cell>
        </row>
        <row r="9">
          <cell r="B9"/>
          <cell r="C9" t="str">
            <v>35.01 - 40.00</v>
          </cell>
          <cell r="D9">
            <v>162077380.64999995</v>
          </cell>
          <cell r="E9">
            <v>561808.13</v>
          </cell>
          <cell r="F9">
            <v>332949.16000000003</v>
          </cell>
          <cell r="G9">
            <v>850375.19000000006</v>
          </cell>
        </row>
        <row r="10">
          <cell r="B10"/>
          <cell r="C10" t="str">
            <v>40.01 - 45.00</v>
          </cell>
          <cell r="D10">
            <v>213527614.27000004</v>
          </cell>
          <cell r="E10">
            <v>1086061.8799999999</v>
          </cell>
          <cell r="F10"/>
          <cell r="G10">
            <v>959255.82</v>
          </cell>
        </row>
        <row r="11">
          <cell r="B11"/>
          <cell r="C11" t="str">
            <v>45.01 - 50.00</v>
          </cell>
          <cell r="D11">
            <v>261503143.65999985</v>
          </cell>
          <cell r="E11">
            <v>760087.92999999993</v>
          </cell>
          <cell r="F11"/>
          <cell r="G11">
            <v>600008.14</v>
          </cell>
        </row>
        <row r="12">
          <cell r="B12"/>
          <cell r="C12" t="str">
            <v>50.01 - 55.00</v>
          </cell>
          <cell r="D12">
            <v>329405498.35999995</v>
          </cell>
          <cell r="E12">
            <v>704791.54</v>
          </cell>
          <cell r="F12">
            <v>424470.52</v>
          </cell>
          <cell r="G12">
            <v>1170693.96</v>
          </cell>
        </row>
        <row r="13">
          <cell r="B13"/>
          <cell r="C13" t="str">
            <v>55.01 - 60.00</v>
          </cell>
          <cell r="D13">
            <v>379715519.57000071</v>
          </cell>
          <cell r="E13">
            <v>673732.84</v>
          </cell>
          <cell r="F13">
            <v>116352.58</v>
          </cell>
          <cell r="G13"/>
        </row>
        <row r="14">
          <cell r="B14"/>
          <cell r="C14" t="str">
            <v>60.01 - 65.00</v>
          </cell>
          <cell r="D14">
            <v>458509273.25999999</v>
          </cell>
          <cell r="E14">
            <v>1070975.4100000001</v>
          </cell>
          <cell r="F14">
            <v>2330161.4700000002</v>
          </cell>
          <cell r="G14">
            <v>1112578.1499999999</v>
          </cell>
        </row>
        <row r="15">
          <cell r="B15"/>
          <cell r="C15" t="str">
            <v>65.01 - 70.00</v>
          </cell>
          <cell r="D15">
            <v>632670744.16999984</v>
          </cell>
          <cell r="E15">
            <v>3085068.8499999996</v>
          </cell>
          <cell r="F15">
            <v>302998.43</v>
          </cell>
          <cell r="G15">
            <v>757379.6</v>
          </cell>
        </row>
        <row r="16">
          <cell r="B16"/>
          <cell r="C16" t="str">
            <v>70.01 - 75.00</v>
          </cell>
          <cell r="D16">
            <v>494305677.98999989</v>
          </cell>
          <cell r="E16">
            <v>709131.06</v>
          </cell>
          <cell r="F16">
            <v>808513.04</v>
          </cell>
          <cell r="G16">
            <v>595121.83000000007</v>
          </cell>
        </row>
        <row r="17">
          <cell r="B17"/>
          <cell r="C17" t="str">
            <v>75.01 - 80.00</v>
          </cell>
          <cell r="D17">
            <v>6843111.5200000005</v>
          </cell>
          <cell r="E17"/>
          <cell r="F17"/>
          <cell r="G17"/>
        </row>
        <row r="18">
          <cell r="B18"/>
          <cell r="C18" t="str">
            <v>80.01 and Above</v>
          </cell>
          <cell r="D18"/>
          <cell r="E18"/>
          <cell r="F18"/>
          <cell r="G18"/>
        </row>
        <row r="20">
          <cell r="B20" t="str">
            <v>BC</v>
          </cell>
          <cell r="C20" t="str">
            <v>20.00 and Below</v>
          </cell>
          <cell r="D20">
            <v>524251721.06</v>
          </cell>
          <cell r="E20">
            <v>1116345.1800000002</v>
          </cell>
          <cell r="F20">
            <v>438987.25999999995</v>
          </cell>
          <cell r="G20">
            <v>2068389.7999999998</v>
          </cell>
        </row>
        <row r="21">
          <cell r="B21"/>
          <cell r="C21" t="str">
            <v>20.01 - 25.00</v>
          </cell>
          <cell r="D21">
            <v>500340126.84000117</v>
          </cell>
          <cell r="E21">
            <v>1771096.96</v>
          </cell>
          <cell r="F21">
            <v>508494.58</v>
          </cell>
          <cell r="G21">
            <v>829476.06</v>
          </cell>
        </row>
        <row r="22">
          <cell r="B22"/>
          <cell r="C22" t="str">
            <v>25.01 - 30.00</v>
          </cell>
          <cell r="D22">
            <v>729661689.80000126</v>
          </cell>
          <cell r="E22">
            <v>2287339.3200000003</v>
          </cell>
          <cell r="F22">
            <v>797643.74</v>
          </cell>
          <cell r="G22">
            <v>2591676.9400000004</v>
          </cell>
        </row>
        <row r="23">
          <cell r="B23"/>
          <cell r="C23" t="str">
            <v>30.01 - 35.00</v>
          </cell>
          <cell r="D23">
            <v>590213166.82999945</v>
          </cell>
          <cell r="E23">
            <v>1293642.7899999998</v>
          </cell>
          <cell r="F23"/>
          <cell r="G23">
            <v>1336711.23</v>
          </cell>
        </row>
        <row r="24">
          <cell r="B24"/>
          <cell r="C24" t="str">
            <v>35.01 - 40.00</v>
          </cell>
          <cell r="D24">
            <v>580753829.34999979</v>
          </cell>
          <cell r="E24">
            <v>641022.86</v>
          </cell>
          <cell r="F24"/>
          <cell r="G24">
            <v>955489.17</v>
          </cell>
        </row>
        <row r="25">
          <cell r="B25"/>
          <cell r="C25" t="str">
            <v>40.01 - 45.00</v>
          </cell>
          <cell r="D25">
            <v>616979656.93000019</v>
          </cell>
          <cell r="E25">
            <v>900275.94000000006</v>
          </cell>
          <cell r="F25">
            <v>519163.23</v>
          </cell>
          <cell r="G25">
            <v>437879.85</v>
          </cell>
        </row>
        <row r="26">
          <cell r="B26"/>
          <cell r="C26" t="str">
            <v>45.01 - 50.00</v>
          </cell>
          <cell r="D26">
            <v>648120372.29000032</v>
          </cell>
          <cell r="E26">
            <v>423892.02</v>
          </cell>
          <cell r="F26">
            <v>405875.05</v>
          </cell>
          <cell r="G26">
            <v>139858.54999999999</v>
          </cell>
        </row>
        <row r="27">
          <cell r="B27"/>
          <cell r="C27" t="str">
            <v>50.01 - 55.00</v>
          </cell>
          <cell r="D27">
            <v>823685255.19999921</v>
          </cell>
          <cell r="E27"/>
          <cell r="F27"/>
          <cell r="G27"/>
        </row>
        <row r="28">
          <cell r="B28"/>
          <cell r="C28" t="str">
            <v>55.01 - 60.00</v>
          </cell>
          <cell r="D28">
            <v>801601913.86000109</v>
          </cell>
          <cell r="E28">
            <v>325082.23999999999</v>
          </cell>
          <cell r="F28">
            <v>158616.04999999999</v>
          </cell>
          <cell r="G28">
            <v>299921.64</v>
          </cell>
        </row>
        <row r="29">
          <cell r="B29"/>
          <cell r="C29" t="str">
            <v>60.01 - 65.00</v>
          </cell>
          <cell r="D29">
            <v>866702564.48999858</v>
          </cell>
          <cell r="E29"/>
          <cell r="F29"/>
          <cell r="G29">
            <v>629482.74</v>
          </cell>
        </row>
        <row r="30">
          <cell r="B30"/>
          <cell r="C30" t="str">
            <v>65.01 - 70.00</v>
          </cell>
          <cell r="D30">
            <v>518055785.13999933</v>
          </cell>
          <cell r="E30">
            <v>473753.57</v>
          </cell>
          <cell r="F30">
            <v>716542.45</v>
          </cell>
          <cell r="G30">
            <v>1264118.19</v>
          </cell>
        </row>
        <row r="31">
          <cell r="B31"/>
          <cell r="C31" t="str">
            <v>70.01 - 75.00</v>
          </cell>
          <cell r="D31">
            <v>121593792.90999992</v>
          </cell>
          <cell r="E31"/>
          <cell r="F31"/>
          <cell r="G31"/>
        </row>
        <row r="32">
          <cell r="B32"/>
          <cell r="C32" t="str">
            <v>75.01 - 80.00</v>
          </cell>
          <cell r="D32">
            <v>794382.98</v>
          </cell>
          <cell r="E32"/>
          <cell r="F32"/>
          <cell r="G32"/>
        </row>
        <row r="33">
          <cell r="B33"/>
          <cell r="C33" t="str">
            <v>80.01 and Above</v>
          </cell>
          <cell r="D33"/>
          <cell r="E33"/>
          <cell r="F33"/>
          <cell r="G33"/>
        </row>
        <row r="35">
          <cell r="B35" t="str">
            <v>MB</v>
          </cell>
          <cell r="C35" t="str">
            <v>20.00 and Below</v>
          </cell>
          <cell r="D35">
            <v>9254545.8199999966</v>
          </cell>
          <cell r="E35"/>
          <cell r="F35"/>
          <cell r="G35"/>
        </row>
        <row r="36">
          <cell r="B36"/>
          <cell r="C36" t="str">
            <v>20.01 - 25.00</v>
          </cell>
          <cell r="D36">
            <v>6476835.3000000026</v>
          </cell>
          <cell r="E36"/>
          <cell r="F36"/>
          <cell r="G36"/>
        </row>
        <row r="37">
          <cell r="B37"/>
          <cell r="C37" t="str">
            <v>25.01 - 30.00</v>
          </cell>
          <cell r="D37">
            <v>11401574.57</v>
          </cell>
          <cell r="E37"/>
          <cell r="F37"/>
          <cell r="G37">
            <v>55517.09</v>
          </cell>
        </row>
        <row r="38">
          <cell r="B38"/>
          <cell r="C38" t="str">
            <v>30.01 - 35.00</v>
          </cell>
          <cell r="D38">
            <v>15035973.359999996</v>
          </cell>
          <cell r="E38"/>
          <cell r="F38"/>
          <cell r="G38"/>
        </row>
        <row r="39">
          <cell r="B39"/>
          <cell r="C39" t="str">
            <v>35.01 - 40.00</v>
          </cell>
          <cell r="D39">
            <v>17924544.400000006</v>
          </cell>
          <cell r="E39">
            <v>137690.32999999999</v>
          </cell>
          <cell r="F39"/>
          <cell r="G39"/>
        </row>
        <row r="40">
          <cell r="B40"/>
          <cell r="C40" t="str">
            <v>40.01 - 45.00</v>
          </cell>
          <cell r="D40">
            <v>23284745.530000012</v>
          </cell>
          <cell r="E40"/>
          <cell r="F40">
            <v>153126.15</v>
          </cell>
          <cell r="G40"/>
        </row>
        <row r="41">
          <cell r="B41"/>
          <cell r="C41" t="str">
            <v>45.01 - 50.00</v>
          </cell>
          <cell r="D41">
            <v>32432126.960000005</v>
          </cell>
          <cell r="E41"/>
          <cell r="F41">
            <v>50543.66</v>
          </cell>
          <cell r="G41"/>
        </row>
        <row r="42">
          <cell r="B42"/>
          <cell r="C42" t="str">
            <v>50.01 - 55.00</v>
          </cell>
          <cell r="D42">
            <v>40809846.26000002</v>
          </cell>
          <cell r="E42">
            <v>607291.15</v>
          </cell>
          <cell r="F42">
            <v>146435.32999999999</v>
          </cell>
          <cell r="G42"/>
        </row>
        <row r="43">
          <cell r="B43"/>
          <cell r="C43" t="str">
            <v>55.01 - 60.00</v>
          </cell>
          <cell r="D43">
            <v>54824314.829999983</v>
          </cell>
          <cell r="E43">
            <v>159226.22</v>
          </cell>
          <cell r="F43">
            <v>226242.06</v>
          </cell>
          <cell r="G43">
            <v>482976.9</v>
          </cell>
        </row>
        <row r="44">
          <cell r="B44"/>
          <cell r="C44" t="str">
            <v>60.01 - 65.00</v>
          </cell>
          <cell r="D44">
            <v>51282031.789999992</v>
          </cell>
          <cell r="E44"/>
          <cell r="F44"/>
          <cell r="G44">
            <v>430572.06</v>
          </cell>
        </row>
        <row r="45">
          <cell r="B45"/>
          <cell r="C45" t="str">
            <v>65.01 - 70.00</v>
          </cell>
          <cell r="D45">
            <v>35497988.090000011</v>
          </cell>
          <cell r="E45"/>
          <cell r="F45"/>
          <cell r="G45"/>
        </row>
        <row r="46">
          <cell r="B46"/>
          <cell r="C46" t="str">
            <v>70.01 - 75.00</v>
          </cell>
          <cell r="D46">
            <v>7945306.6899999995</v>
          </cell>
          <cell r="E46"/>
          <cell r="F46"/>
          <cell r="G46"/>
        </row>
        <row r="47">
          <cell r="B47"/>
          <cell r="C47" t="str">
            <v>75.01 - 80.00</v>
          </cell>
          <cell r="D47"/>
          <cell r="E47"/>
          <cell r="F47"/>
          <cell r="G47"/>
        </row>
        <row r="48">
          <cell r="B48"/>
          <cell r="C48" t="str">
            <v>80.01 and Above</v>
          </cell>
          <cell r="D48"/>
          <cell r="E48"/>
          <cell r="F48"/>
          <cell r="G48"/>
        </row>
        <row r="50">
          <cell r="B50" t="str">
            <v>NB</v>
          </cell>
          <cell r="C50" t="str">
            <v>20.00 and Below</v>
          </cell>
          <cell r="D50">
            <v>8848924.9499999974</v>
          </cell>
          <cell r="E50">
            <v>13043.14</v>
          </cell>
          <cell r="F50"/>
          <cell r="G50">
            <v>25579.79</v>
          </cell>
        </row>
        <row r="51">
          <cell r="B51"/>
          <cell r="C51" t="str">
            <v>20.01 - 25.00</v>
          </cell>
          <cell r="D51">
            <v>6828923.7000000011</v>
          </cell>
          <cell r="E51"/>
          <cell r="F51"/>
          <cell r="G51">
            <v>34281.53</v>
          </cell>
        </row>
        <row r="52">
          <cell r="B52"/>
          <cell r="C52" t="str">
            <v>25.01 - 30.00</v>
          </cell>
          <cell r="D52">
            <v>13794668.859999994</v>
          </cell>
          <cell r="E52">
            <v>93262.12</v>
          </cell>
          <cell r="F52">
            <v>34914.58</v>
          </cell>
          <cell r="G52">
            <v>181408.58000000002</v>
          </cell>
        </row>
        <row r="53">
          <cell r="B53"/>
          <cell r="C53" t="str">
            <v>30.01 - 35.00</v>
          </cell>
          <cell r="D53">
            <v>19546089.169999979</v>
          </cell>
          <cell r="E53"/>
          <cell r="F53">
            <v>91074.19</v>
          </cell>
          <cell r="G53"/>
        </row>
        <row r="54">
          <cell r="B54"/>
          <cell r="C54" t="str">
            <v>35.01 - 40.00</v>
          </cell>
          <cell r="D54">
            <v>19278650.579999994</v>
          </cell>
          <cell r="E54"/>
          <cell r="F54"/>
          <cell r="G54"/>
        </row>
        <row r="55">
          <cell r="B55"/>
          <cell r="C55" t="str">
            <v>40.01 - 45.00</v>
          </cell>
          <cell r="D55">
            <v>17756005.229999989</v>
          </cell>
          <cell r="E55">
            <v>120358.95</v>
          </cell>
          <cell r="F55"/>
          <cell r="G55">
            <v>35360.639999999999</v>
          </cell>
        </row>
        <row r="56">
          <cell r="B56"/>
          <cell r="C56" t="str">
            <v>45.01 - 50.00</v>
          </cell>
          <cell r="D56">
            <v>21953176.920000009</v>
          </cell>
          <cell r="E56"/>
          <cell r="F56"/>
          <cell r="G56">
            <v>56089.93</v>
          </cell>
        </row>
        <row r="57">
          <cell r="B57"/>
          <cell r="C57" t="str">
            <v>50.01 - 55.00</v>
          </cell>
          <cell r="D57">
            <v>33993979.829999976</v>
          </cell>
          <cell r="E57"/>
          <cell r="F57"/>
          <cell r="G57">
            <v>202066.31</v>
          </cell>
        </row>
        <row r="58">
          <cell r="B58"/>
          <cell r="C58" t="str">
            <v>55.01 - 60.00</v>
          </cell>
          <cell r="D58">
            <v>41963592.440000013</v>
          </cell>
          <cell r="E58">
            <v>169811.49</v>
          </cell>
          <cell r="F58"/>
          <cell r="G58">
            <v>73150.600000000006</v>
          </cell>
        </row>
        <row r="59">
          <cell r="B59"/>
          <cell r="C59" t="str">
            <v>60.01 - 65.00</v>
          </cell>
          <cell r="D59">
            <v>34696321.899999999</v>
          </cell>
          <cell r="E59">
            <v>104419.7</v>
          </cell>
          <cell r="F59"/>
          <cell r="G59"/>
        </row>
        <row r="60">
          <cell r="B60"/>
          <cell r="C60" t="str">
            <v>65.01 - 70.00</v>
          </cell>
          <cell r="D60">
            <v>18532835.720000003</v>
          </cell>
          <cell r="E60"/>
          <cell r="F60"/>
          <cell r="G60"/>
        </row>
        <row r="61">
          <cell r="B61"/>
          <cell r="C61" t="str">
            <v>70.01 - 75.00</v>
          </cell>
          <cell r="D61">
            <v>1945212.5699999998</v>
          </cell>
          <cell r="E61"/>
          <cell r="F61"/>
          <cell r="G61"/>
        </row>
        <row r="62">
          <cell r="B62"/>
          <cell r="C62" t="str">
            <v>75.01 - 80.00</v>
          </cell>
          <cell r="D62">
            <v>377249.12</v>
          </cell>
          <cell r="E62"/>
          <cell r="F62"/>
          <cell r="G62"/>
        </row>
        <row r="63">
          <cell r="B63"/>
          <cell r="C63" t="str">
            <v>80.01 and Above</v>
          </cell>
          <cell r="D63"/>
          <cell r="E63"/>
          <cell r="F63"/>
          <cell r="G63"/>
        </row>
        <row r="65">
          <cell r="B65" t="str">
            <v>NL</v>
          </cell>
          <cell r="C65" t="str">
            <v>20.00 and Below</v>
          </cell>
          <cell r="D65">
            <v>17859745.509999998</v>
          </cell>
          <cell r="E65">
            <v>3957.05</v>
          </cell>
          <cell r="F65"/>
          <cell r="G65">
            <v>58457.69</v>
          </cell>
        </row>
        <row r="66">
          <cell r="B66"/>
          <cell r="C66" t="str">
            <v>20.01 - 25.00</v>
          </cell>
          <cell r="D66">
            <v>13577180.590000007</v>
          </cell>
          <cell r="E66">
            <v>200419.66</v>
          </cell>
          <cell r="F66"/>
          <cell r="G66">
            <v>204261.41999999998</v>
          </cell>
        </row>
        <row r="67">
          <cell r="B67"/>
          <cell r="C67" t="str">
            <v>25.01 - 30.00</v>
          </cell>
          <cell r="D67">
            <v>30758228.759999976</v>
          </cell>
          <cell r="E67"/>
          <cell r="F67">
            <v>93210</v>
          </cell>
          <cell r="G67"/>
        </row>
        <row r="68">
          <cell r="B68"/>
          <cell r="C68" t="str">
            <v>30.01 - 35.00</v>
          </cell>
          <cell r="D68">
            <v>61253765.960000053</v>
          </cell>
          <cell r="E68">
            <v>883737.21</v>
          </cell>
          <cell r="F68">
            <v>48957.65</v>
          </cell>
          <cell r="G68">
            <v>450106.70999999996</v>
          </cell>
        </row>
        <row r="69">
          <cell r="B69"/>
          <cell r="C69" t="str">
            <v>35.01 - 40.00</v>
          </cell>
          <cell r="D69">
            <v>57565217.75</v>
          </cell>
          <cell r="E69">
            <v>231171.24</v>
          </cell>
          <cell r="F69">
            <v>233614.74</v>
          </cell>
          <cell r="G69">
            <v>1570704.81</v>
          </cell>
        </row>
        <row r="70">
          <cell r="B70"/>
          <cell r="C70" t="str">
            <v>40.01 - 45.00</v>
          </cell>
          <cell r="D70">
            <v>47367120.839999989</v>
          </cell>
          <cell r="E70">
            <v>183920.16999999998</v>
          </cell>
          <cell r="F70">
            <v>234662.06</v>
          </cell>
          <cell r="G70">
            <v>237019.84999999998</v>
          </cell>
        </row>
        <row r="71">
          <cell r="B71"/>
          <cell r="C71" t="str">
            <v>45.01 - 50.00</v>
          </cell>
          <cell r="D71">
            <v>50205131.170000002</v>
          </cell>
          <cell r="E71">
            <v>216682.13</v>
          </cell>
          <cell r="F71"/>
          <cell r="G71">
            <v>320310.57</v>
          </cell>
        </row>
        <row r="72">
          <cell r="B72"/>
          <cell r="C72" t="str">
            <v>50.01 - 55.00</v>
          </cell>
          <cell r="D72">
            <v>62396321.470000006</v>
          </cell>
          <cell r="E72"/>
          <cell r="F72"/>
          <cell r="G72">
            <v>527898.99</v>
          </cell>
        </row>
        <row r="73">
          <cell r="B73"/>
          <cell r="C73" t="str">
            <v>55.01 - 60.00</v>
          </cell>
          <cell r="D73">
            <v>81370693.609999985</v>
          </cell>
          <cell r="E73">
            <v>200974.04</v>
          </cell>
          <cell r="F73">
            <v>150712.29999999999</v>
          </cell>
          <cell r="G73">
            <v>120649.85</v>
          </cell>
        </row>
        <row r="74">
          <cell r="B74"/>
          <cell r="C74" t="str">
            <v>60.01 - 65.00</v>
          </cell>
          <cell r="D74">
            <v>49286743.839999996</v>
          </cell>
          <cell r="E74">
            <v>103715.14</v>
          </cell>
          <cell r="F74"/>
          <cell r="G74"/>
        </row>
        <row r="75">
          <cell r="B75"/>
          <cell r="C75" t="str">
            <v>65.01 - 70.00</v>
          </cell>
          <cell r="D75">
            <v>20069326.370000005</v>
          </cell>
          <cell r="E75"/>
          <cell r="F75"/>
          <cell r="G75"/>
        </row>
        <row r="76">
          <cell r="B76"/>
          <cell r="C76" t="str">
            <v>70.01 - 75.00</v>
          </cell>
          <cell r="D76">
            <v>1933430.9699999997</v>
          </cell>
          <cell r="E76"/>
          <cell r="F76"/>
          <cell r="G76">
            <v>562074.26</v>
          </cell>
        </row>
        <row r="77">
          <cell r="B77"/>
          <cell r="C77" t="str">
            <v>75.01 - 80.00</v>
          </cell>
          <cell r="D77">
            <v>217661.24</v>
          </cell>
          <cell r="E77"/>
          <cell r="F77"/>
          <cell r="G77"/>
        </row>
        <row r="78">
          <cell r="B78"/>
          <cell r="C78" t="str">
            <v>80.01 and Above</v>
          </cell>
          <cell r="D78"/>
          <cell r="E78"/>
          <cell r="F78"/>
          <cell r="G78"/>
        </row>
        <row r="80">
          <cell r="B80" t="str">
            <v>NS</v>
          </cell>
          <cell r="C80" t="str">
            <v>20.00 and Below</v>
          </cell>
          <cell r="D80">
            <v>26548462.640000001</v>
          </cell>
          <cell r="E80">
            <v>25457.949999999997</v>
          </cell>
          <cell r="F80">
            <v>66339.47</v>
          </cell>
          <cell r="G80"/>
        </row>
        <row r="81">
          <cell r="B81"/>
          <cell r="C81" t="str">
            <v>20.01 - 25.00</v>
          </cell>
          <cell r="D81">
            <v>23096818.449999996</v>
          </cell>
          <cell r="E81"/>
          <cell r="F81"/>
          <cell r="G81"/>
        </row>
        <row r="82">
          <cell r="B82"/>
          <cell r="C82" t="str">
            <v>25.01 - 30.00</v>
          </cell>
          <cell r="D82">
            <v>38595989.520000041</v>
          </cell>
          <cell r="E82"/>
          <cell r="F82"/>
          <cell r="G82">
            <v>58276.66</v>
          </cell>
        </row>
        <row r="83">
          <cell r="B83"/>
          <cell r="C83" t="str">
            <v>30.01 - 35.00</v>
          </cell>
          <cell r="D83">
            <v>67983590.619999945</v>
          </cell>
          <cell r="E83">
            <v>215875.7</v>
          </cell>
          <cell r="F83"/>
          <cell r="G83">
            <v>209660.76</v>
          </cell>
        </row>
        <row r="84">
          <cell r="B84"/>
          <cell r="C84" t="str">
            <v>35.01 - 40.00</v>
          </cell>
          <cell r="D84">
            <v>73118778.779999942</v>
          </cell>
          <cell r="E84"/>
          <cell r="F84">
            <v>935781.59</v>
          </cell>
          <cell r="G84"/>
        </row>
        <row r="85">
          <cell r="B85"/>
          <cell r="C85" t="str">
            <v>40.01 - 45.00</v>
          </cell>
          <cell r="D85">
            <v>76808604.579999968</v>
          </cell>
          <cell r="E85">
            <v>195108.47</v>
          </cell>
          <cell r="F85"/>
          <cell r="G85"/>
        </row>
        <row r="86">
          <cell r="B86"/>
          <cell r="C86" t="str">
            <v>45.01 - 50.00</v>
          </cell>
          <cell r="D86">
            <v>74939883.109999985</v>
          </cell>
          <cell r="E86">
            <v>162201.21</v>
          </cell>
          <cell r="F86"/>
          <cell r="G86"/>
        </row>
        <row r="87">
          <cell r="B87"/>
          <cell r="C87" t="str">
            <v>50.01 - 55.00</v>
          </cell>
          <cell r="D87">
            <v>69983614.709999964</v>
          </cell>
          <cell r="E87"/>
          <cell r="F87"/>
          <cell r="G87"/>
        </row>
        <row r="88">
          <cell r="B88"/>
          <cell r="C88" t="str">
            <v>55.01 - 60.00</v>
          </cell>
          <cell r="D88">
            <v>77525451.189999938</v>
          </cell>
          <cell r="E88"/>
          <cell r="F88"/>
          <cell r="G88"/>
        </row>
        <row r="89">
          <cell r="B89"/>
          <cell r="C89" t="str">
            <v>60.01 - 65.00</v>
          </cell>
          <cell r="D89">
            <v>44448279.360000022</v>
          </cell>
          <cell r="E89"/>
          <cell r="F89"/>
          <cell r="G89"/>
        </row>
        <row r="90">
          <cell r="B90"/>
          <cell r="C90" t="str">
            <v>65.01 - 70.00</v>
          </cell>
          <cell r="D90">
            <v>16609392.519999998</v>
          </cell>
          <cell r="E90"/>
          <cell r="F90"/>
          <cell r="G90"/>
        </row>
        <row r="91">
          <cell r="B91"/>
          <cell r="C91" t="str">
            <v>70.01 - 75.00</v>
          </cell>
          <cell r="D91">
            <v>2333764.5399999996</v>
          </cell>
          <cell r="E91"/>
          <cell r="F91"/>
          <cell r="G91"/>
        </row>
        <row r="92">
          <cell r="B92"/>
          <cell r="C92" t="str">
            <v>75.01 - 80.00</v>
          </cell>
          <cell r="D92">
            <v>3398844.48</v>
          </cell>
          <cell r="E92"/>
          <cell r="F92"/>
          <cell r="G92"/>
        </row>
        <row r="93">
          <cell r="B93"/>
          <cell r="C93" t="str">
            <v>80.01 and Above</v>
          </cell>
          <cell r="D93"/>
          <cell r="E93"/>
          <cell r="F93"/>
          <cell r="G93"/>
        </row>
        <row r="95">
          <cell r="B95" t="str">
            <v>ON</v>
          </cell>
          <cell r="C95" t="str">
            <v>20.00 and Below</v>
          </cell>
          <cell r="D95">
            <v>1010602170.0200026</v>
          </cell>
          <cell r="E95">
            <v>844592.41999999993</v>
          </cell>
          <cell r="F95">
            <v>124579.46</v>
          </cell>
          <cell r="G95">
            <v>599958.95000000007</v>
          </cell>
        </row>
        <row r="96">
          <cell r="B96"/>
          <cell r="C96" t="str">
            <v>20.01 - 25.00</v>
          </cell>
          <cell r="D96">
            <v>1006794522.2199987</v>
          </cell>
          <cell r="E96">
            <v>1937160.58</v>
          </cell>
          <cell r="F96">
            <v>994995.16999999993</v>
          </cell>
          <cell r="G96">
            <v>327257.19</v>
          </cell>
        </row>
        <row r="97">
          <cell r="B97"/>
          <cell r="C97" t="str">
            <v>25.01 - 30.00</v>
          </cell>
          <cell r="D97">
            <v>1365536543.6299989</v>
          </cell>
          <cell r="E97">
            <v>1516627.6500000001</v>
          </cell>
          <cell r="F97">
            <v>190899.77</v>
          </cell>
          <cell r="G97">
            <v>356316.14</v>
          </cell>
        </row>
        <row r="98">
          <cell r="B98"/>
          <cell r="C98" t="str">
            <v>30.01 - 35.00</v>
          </cell>
          <cell r="D98">
            <v>1663233734.670001</v>
          </cell>
          <cell r="E98">
            <v>2843344.8200000003</v>
          </cell>
          <cell r="F98">
            <v>1220276.56</v>
          </cell>
          <cell r="G98">
            <v>916188.51</v>
          </cell>
        </row>
        <row r="99">
          <cell r="B99"/>
          <cell r="C99" t="str">
            <v>35.01 - 40.00</v>
          </cell>
          <cell r="D99">
            <v>1679076704.0000005</v>
          </cell>
          <cell r="E99">
            <v>3421028.58</v>
          </cell>
          <cell r="F99">
            <v>706672.09000000008</v>
          </cell>
          <cell r="G99">
            <v>880727.89</v>
          </cell>
        </row>
        <row r="100">
          <cell r="B100"/>
          <cell r="C100" t="str">
            <v>40.01 - 45.00</v>
          </cell>
          <cell r="D100">
            <v>1770981636.0599928</v>
          </cell>
          <cell r="E100">
            <v>2544933.6399999997</v>
          </cell>
          <cell r="F100">
            <v>395049.44</v>
          </cell>
          <cell r="G100">
            <v>1249740.21</v>
          </cell>
        </row>
        <row r="101">
          <cell r="B101"/>
          <cell r="C101" t="str">
            <v>45.01 - 50.00</v>
          </cell>
          <cell r="D101">
            <v>2017531374.0200007</v>
          </cell>
          <cell r="E101">
            <v>3831892.3200000003</v>
          </cell>
          <cell r="F101">
            <v>746002.25</v>
          </cell>
          <cell r="G101">
            <v>102472.42</v>
          </cell>
        </row>
        <row r="102">
          <cell r="B102"/>
          <cell r="C102" t="str">
            <v>50.01 - 55.00</v>
          </cell>
          <cell r="D102">
            <v>2299518708.1199989</v>
          </cell>
          <cell r="E102">
            <v>5276736.26</v>
          </cell>
          <cell r="F102">
            <v>1222182.96</v>
          </cell>
          <cell r="G102">
            <v>902131.06</v>
          </cell>
        </row>
        <row r="103">
          <cell r="B103"/>
          <cell r="C103" t="str">
            <v>55.01 - 60.00</v>
          </cell>
          <cell r="D103">
            <v>2304237994.3000078</v>
          </cell>
          <cell r="E103">
            <v>5282241.46</v>
          </cell>
          <cell r="F103">
            <v>2168727.9899999998</v>
          </cell>
          <cell r="G103"/>
        </row>
        <row r="104">
          <cell r="B104"/>
          <cell r="C104" t="str">
            <v>60.01 - 65.00</v>
          </cell>
          <cell r="D104">
            <v>1540028865.0099976</v>
          </cell>
          <cell r="E104">
            <v>2584505.2100000004</v>
          </cell>
          <cell r="F104">
            <v>1006434.98</v>
          </cell>
          <cell r="G104">
            <v>385345.33</v>
          </cell>
        </row>
        <row r="105">
          <cell r="B105"/>
          <cell r="C105" t="str">
            <v>65.01 - 70.00</v>
          </cell>
          <cell r="D105">
            <v>935245784.74000144</v>
          </cell>
          <cell r="E105"/>
          <cell r="F105"/>
          <cell r="G105"/>
        </row>
        <row r="106">
          <cell r="B106"/>
          <cell r="C106" t="str">
            <v>70.01 - 75.00</v>
          </cell>
          <cell r="D106">
            <v>96600880.200000048</v>
          </cell>
          <cell r="E106"/>
          <cell r="F106"/>
          <cell r="G106"/>
        </row>
        <row r="107">
          <cell r="B107"/>
          <cell r="C107" t="str">
            <v>75.01 - 80.00</v>
          </cell>
          <cell r="D107">
            <v>355739.23</v>
          </cell>
          <cell r="E107"/>
          <cell r="F107"/>
          <cell r="G107"/>
        </row>
        <row r="108">
          <cell r="B108"/>
          <cell r="C108" t="str">
            <v>80.01 and Above</v>
          </cell>
          <cell r="D108"/>
          <cell r="E108"/>
          <cell r="F108"/>
          <cell r="G108"/>
        </row>
        <row r="110">
          <cell r="B110" t="str">
            <v>PE</v>
          </cell>
          <cell r="C110" t="str">
            <v>20.00 and Below</v>
          </cell>
          <cell r="D110">
            <v>3364287.77</v>
          </cell>
          <cell r="E110">
            <v>60317.77</v>
          </cell>
          <cell r="F110"/>
          <cell r="G110"/>
        </row>
        <row r="111">
          <cell r="B111"/>
          <cell r="C111" t="str">
            <v>20.01 - 25.00</v>
          </cell>
          <cell r="D111">
            <v>3313026.5499999993</v>
          </cell>
          <cell r="E111"/>
          <cell r="F111"/>
          <cell r="G111"/>
        </row>
        <row r="112">
          <cell r="B112"/>
          <cell r="C112" t="str">
            <v>25.01 - 30.00</v>
          </cell>
          <cell r="D112">
            <v>5011715.620000001</v>
          </cell>
          <cell r="E112"/>
          <cell r="F112"/>
          <cell r="G112"/>
        </row>
        <row r="113">
          <cell r="B113"/>
          <cell r="C113" t="str">
            <v>30.01 - 35.00</v>
          </cell>
          <cell r="D113">
            <v>6535371.2899999963</v>
          </cell>
          <cell r="E113">
            <v>255190.68</v>
          </cell>
          <cell r="F113"/>
          <cell r="G113"/>
        </row>
        <row r="114">
          <cell r="B114"/>
          <cell r="C114" t="str">
            <v>35.01 - 40.00</v>
          </cell>
          <cell r="D114">
            <v>4070778.34</v>
          </cell>
          <cell r="E114"/>
          <cell r="F114"/>
          <cell r="G114"/>
        </row>
        <row r="115">
          <cell r="B115"/>
          <cell r="C115" t="str">
            <v>40.01 - 45.00</v>
          </cell>
          <cell r="D115">
            <v>8619483.1800000016</v>
          </cell>
          <cell r="E115"/>
          <cell r="F115"/>
          <cell r="G115"/>
        </row>
        <row r="116">
          <cell r="B116"/>
          <cell r="C116" t="str">
            <v>45.01 - 50.00</v>
          </cell>
          <cell r="D116">
            <v>7711382.6800000016</v>
          </cell>
          <cell r="E116"/>
          <cell r="F116"/>
          <cell r="G116"/>
        </row>
        <row r="117">
          <cell r="B117"/>
          <cell r="C117" t="str">
            <v>50.01 - 55.00</v>
          </cell>
          <cell r="D117">
            <v>12683776.789999992</v>
          </cell>
          <cell r="E117"/>
          <cell r="F117"/>
          <cell r="G117"/>
        </row>
        <row r="118">
          <cell r="B118"/>
          <cell r="C118" t="str">
            <v>55.01 - 60.00</v>
          </cell>
          <cell r="D118">
            <v>20884851.919999991</v>
          </cell>
          <cell r="E118"/>
          <cell r="F118"/>
          <cell r="G118">
            <v>350611.9</v>
          </cell>
        </row>
        <row r="119">
          <cell r="B119"/>
          <cell r="C119" t="str">
            <v>60.01 - 65.00</v>
          </cell>
          <cell r="D119">
            <v>13705367.899999999</v>
          </cell>
          <cell r="E119"/>
          <cell r="F119"/>
          <cell r="G119">
            <v>759273.2</v>
          </cell>
        </row>
        <row r="120">
          <cell r="B120"/>
          <cell r="C120" t="str">
            <v>65.01 - 70.00</v>
          </cell>
          <cell r="D120">
            <v>5719447.9299999997</v>
          </cell>
          <cell r="E120"/>
          <cell r="F120"/>
          <cell r="G120"/>
        </row>
        <row r="121">
          <cell r="B121"/>
          <cell r="C121" t="str">
            <v>70.01 - 75.00</v>
          </cell>
          <cell r="D121">
            <v>630866.14999999991</v>
          </cell>
          <cell r="E121"/>
          <cell r="F121"/>
          <cell r="G121"/>
        </row>
        <row r="122">
          <cell r="B122"/>
          <cell r="C122" t="str">
            <v>75.01 - 80.00</v>
          </cell>
          <cell r="D122"/>
          <cell r="E122"/>
          <cell r="F122"/>
          <cell r="G122"/>
        </row>
        <row r="123">
          <cell r="B123"/>
          <cell r="C123" t="str">
            <v>80.01 and Above</v>
          </cell>
          <cell r="D123"/>
          <cell r="E123"/>
          <cell r="F123"/>
          <cell r="G123"/>
        </row>
        <row r="125">
          <cell r="B125" t="str">
            <v>QC</v>
          </cell>
          <cell r="C125" t="str">
            <v>20.00 and Below</v>
          </cell>
          <cell r="D125">
            <v>148252666.89999992</v>
          </cell>
          <cell r="E125">
            <v>282433.95</v>
          </cell>
          <cell r="F125">
            <v>522406.94</v>
          </cell>
          <cell r="G125">
            <v>158342.28</v>
          </cell>
        </row>
        <row r="126">
          <cell r="B126"/>
          <cell r="C126" t="str">
            <v>20.01 - 25.00</v>
          </cell>
          <cell r="D126">
            <v>112329291.2</v>
          </cell>
          <cell r="E126"/>
          <cell r="F126"/>
          <cell r="G126">
            <v>28947.26</v>
          </cell>
        </row>
        <row r="127">
          <cell r="B127"/>
          <cell r="C127" t="str">
            <v>25.01 - 30.00</v>
          </cell>
          <cell r="D127">
            <v>203234804.63</v>
          </cell>
          <cell r="E127">
            <v>1286952.1399999999</v>
          </cell>
          <cell r="F127">
            <v>519205.5</v>
          </cell>
          <cell r="G127">
            <v>389536.24</v>
          </cell>
        </row>
        <row r="128">
          <cell r="B128"/>
          <cell r="C128" t="str">
            <v>30.01 - 35.00</v>
          </cell>
          <cell r="D128">
            <v>360864482.95999968</v>
          </cell>
          <cell r="E128">
            <v>307291.78999999998</v>
          </cell>
          <cell r="F128">
            <v>183556.59</v>
          </cell>
          <cell r="G128">
            <v>334139.79000000004</v>
          </cell>
        </row>
        <row r="129">
          <cell r="B129"/>
          <cell r="C129" t="str">
            <v>35.01 - 40.00</v>
          </cell>
          <cell r="D129">
            <v>407490135.59000057</v>
          </cell>
          <cell r="E129">
            <v>1705242.65</v>
          </cell>
          <cell r="F129">
            <v>1245944.1400000001</v>
          </cell>
          <cell r="G129">
            <v>2113218.34</v>
          </cell>
        </row>
        <row r="130">
          <cell r="B130"/>
          <cell r="C130" t="str">
            <v>40.01 - 45.00</v>
          </cell>
          <cell r="D130">
            <v>449099504.23000073</v>
          </cell>
          <cell r="E130">
            <v>869886.06</v>
          </cell>
          <cell r="F130">
            <v>442846.25999999995</v>
          </cell>
          <cell r="G130">
            <v>875179.66000000015</v>
          </cell>
        </row>
        <row r="131">
          <cell r="B131"/>
          <cell r="C131" t="str">
            <v>45.01 - 50.00</v>
          </cell>
          <cell r="D131">
            <v>496131900.30000031</v>
          </cell>
          <cell r="E131">
            <v>876449.76</v>
          </cell>
          <cell r="F131">
            <v>568528.99</v>
          </cell>
          <cell r="G131">
            <v>655457.34</v>
          </cell>
        </row>
        <row r="132">
          <cell r="B132"/>
          <cell r="C132" t="str">
            <v>50.01 - 55.00</v>
          </cell>
          <cell r="D132">
            <v>426043824.32999974</v>
          </cell>
          <cell r="E132">
            <v>1027197.48</v>
          </cell>
          <cell r="F132">
            <v>660958.35</v>
          </cell>
          <cell r="G132">
            <v>178807.67999999999</v>
          </cell>
        </row>
        <row r="133">
          <cell r="B133"/>
          <cell r="C133" t="str">
            <v>55.01 - 60.00</v>
          </cell>
          <cell r="D133">
            <v>373626120.09999949</v>
          </cell>
          <cell r="E133"/>
          <cell r="F133">
            <v>311844.31</v>
          </cell>
          <cell r="G133">
            <v>1085170.4099999999</v>
          </cell>
        </row>
        <row r="134">
          <cell r="B134"/>
          <cell r="C134" t="str">
            <v>60.01 - 65.00</v>
          </cell>
          <cell r="D134">
            <v>200126649.63000029</v>
          </cell>
          <cell r="E134">
            <v>1073076.92</v>
          </cell>
          <cell r="F134">
            <v>225291.66</v>
          </cell>
          <cell r="G134">
            <v>166989.54</v>
          </cell>
        </row>
        <row r="135">
          <cell r="B135"/>
          <cell r="C135" t="str">
            <v>65.01 - 70.00</v>
          </cell>
          <cell r="D135">
            <v>68596560.010000035</v>
          </cell>
          <cell r="E135">
            <v>282669.63</v>
          </cell>
          <cell r="F135">
            <v>226483.88</v>
          </cell>
          <cell r="G135"/>
        </row>
        <row r="136">
          <cell r="B136"/>
          <cell r="C136" t="str">
            <v>70.01 - 75.00</v>
          </cell>
          <cell r="D136">
            <v>5460663.9300000006</v>
          </cell>
          <cell r="E136"/>
          <cell r="F136"/>
          <cell r="G136"/>
        </row>
        <row r="137">
          <cell r="B137"/>
          <cell r="C137" t="str">
            <v>75.01 - 80.00</v>
          </cell>
          <cell r="D137"/>
          <cell r="E137"/>
          <cell r="F137"/>
          <cell r="G137"/>
        </row>
        <row r="138">
          <cell r="B138"/>
          <cell r="C138" t="str">
            <v>80.01 and Above</v>
          </cell>
          <cell r="D138"/>
          <cell r="E138"/>
          <cell r="F138"/>
          <cell r="G138"/>
        </row>
        <row r="140">
          <cell r="B140" t="str">
            <v>SK</v>
          </cell>
          <cell r="C140" t="str">
            <v>20.00 and Below</v>
          </cell>
          <cell r="D140">
            <v>20704525.239999998</v>
          </cell>
          <cell r="E140"/>
          <cell r="F140"/>
          <cell r="G140"/>
        </row>
        <row r="141">
          <cell r="B141"/>
          <cell r="C141" t="str">
            <v>20.01 - 25.00</v>
          </cell>
          <cell r="D141">
            <v>14736126.609999996</v>
          </cell>
          <cell r="E141"/>
          <cell r="F141"/>
          <cell r="G141"/>
        </row>
        <row r="142">
          <cell r="B142"/>
          <cell r="C142" t="str">
            <v>25.01 - 30.00</v>
          </cell>
          <cell r="D142">
            <v>39557042.259999968</v>
          </cell>
          <cell r="E142"/>
          <cell r="F142"/>
          <cell r="G142"/>
        </row>
        <row r="143">
          <cell r="B143"/>
          <cell r="C143" t="str">
            <v>30.01 - 35.00</v>
          </cell>
          <cell r="D143">
            <v>47261492.679999992</v>
          </cell>
          <cell r="E143"/>
          <cell r="F143"/>
          <cell r="G143">
            <v>129019.64</v>
          </cell>
        </row>
        <row r="144">
          <cell r="B144"/>
          <cell r="C144" t="str">
            <v>35.01 - 40.00</v>
          </cell>
          <cell r="D144">
            <v>41291894.509999998</v>
          </cell>
          <cell r="E144"/>
          <cell r="F144">
            <v>179488.27</v>
          </cell>
          <cell r="G144"/>
        </row>
        <row r="145">
          <cell r="B145"/>
          <cell r="C145" t="str">
            <v>40.01 - 45.00</v>
          </cell>
          <cell r="D145">
            <v>34663465.190000013</v>
          </cell>
          <cell r="E145">
            <v>236487.02</v>
          </cell>
          <cell r="F145"/>
          <cell r="G145">
            <v>125094.42</v>
          </cell>
        </row>
        <row r="146">
          <cell r="B146"/>
          <cell r="C146" t="str">
            <v>45.01 - 50.00</v>
          </cell>
          <cell r="D146">
            <v>43015072.309999987</v>
          </cell>
          <cell r="E146">
            <v>348702.2</v>
          </cell>
          <cell r="F146"/>
          <cell r="G146"/>
        </row>
        <row r="147">
          <cell r="B147"/>
          <cell r="C147" t="str">
            <v>50.01 - 55.00</v>
          </cell>
          <cell r="D147">
            <v>48486409.979999989</v>
          </cell>
          <cell r="E147"/>
          <cell r="F147"/>
          <cell r="G147">
            <v>188189.39</v>
          </cell>
        </row>
        <row r="148">
          <cell r="B148"/>
          <cell r="C148" t="str">
            <v>55.01 - 60.00</v>
          </cell>
          <cell r="D148">
            <v>54214023.049999982</v>
          </cell>
          <cell r="E148">
            <v>384149.87</v>
          </cell>
          <cell r="F148"/>
          <cell r="G148"/>
        </row>
        <row r="149">
          <cell r="B149"/>
          <cell r="C149" t="str">
            <v>60.01 - 65.00</v>
          </cell>
          <cell r="D149">
            <v>32392157.179999996</v>
          </cell>
          <cell r="E149"/>
          <cell r="F149"/>
          <cell r="G149">
            <v>49474.29</v>
          </cell>
        </row>
        <row r="150">
          <cell r="B150"/>
          <cell r="C150" t="str">
            <v>65.01 - 70.00</v>
          </cell>
          <cell r="D150">
            <v>11826436.229999999</v>
          </cell>
          <cell r="E150"/>
          <cell r="F150"/>
          <cell r="G150">
            <v>135618.07999999999</v>
          </cell>
        </row>
        <row r="151">
          <cell r="B151"/>
          <cell r="C151" t="str">
            <v>70.01 - 75.00</v>
          </cell>
          <cell r="D151">
            <v>2868819.5500000003</v>
          </cell>
          <cell r="E151"/>
          <cell r="F151"/>
          <cell r="G151"/>
        </row>
        <row r="152">
          <cell r="B152"/>
          <cell r="C152" t="str">
            <v>75.01 - 80.00</v>
          </cell>
          <cell r="D152"/>
          <cell r="E152"/>
          <cell r="F152"/>
          <cell r="G152"/>
        </row>
        <row r="153">
          <cell r="B153"/>
          <cell r="C153" t="str">
            <v>80.01 and Above</v>
          </cell>
          <cell r="D153"/>
          <cell r="E153"/>
          <cell r="F153"/>
          <cell r="G153"/>
        </row>
        <row r="155">
          <cell r="B155" t="str">
            <v>YK</v>
          </cell>
          <cell r="C155" t="str">
            <v>20.00 and Below</v>
          </cell>
          <cell r="D155">
            <v>2175867.9700000002</v>
          </cell>
          <cell r="E155"/>
          <cell r="F155"/>
          <cell r="G155"/>
        </row>
        <row r="156">
          <cell r="B156"/>
          <cell r="C156" t="str">
            <v>20.01 - 25.00</v>
          </cell>
          <cell r="D156">
            <v>1376893.83</v>
          </cell>
          <cell r="E156"/>
          <cell r="F156"/>
          <cell r="G156">
            <v>107055.3</v>
          </cell>
        </row>
        <row r="157">
          <cell r="B157"/>
          <cell r="C157" t="str">
            <v>25.01 - 30.00</v>
          </cell>
          <cell r="D157">
            <v>1993542.52</v>
          </cell>
          <cell r="E157"/>
          <cell r="F157"/>
          <cell r="G157"/>
        </row>
        <row r="158">
          <cell r="B158"/>
          <cell r="C158" t="str">
            <v>30.01 - 35.00</v>
          </cell>
          <cell r="D158">
            <v>2463846.4400000004</v>
          </cell>
          <cell r="E158"/>
          <cell r="F158"/>
          <cell r="G158"/>
        </row>
        <row r="159">
          <cell r="B159"/>
          <cell r="C159" t="str">
            <v>35.01 - 40.00</v>
          </cell>
          <cell r="D159">
            <v>2439365.0699999998</v>
          </cell>
          <cell r="E159"/>
          <cell r="F159"/>
          <cell r="G159"/>
        </row>
        <row r="160">
          <cell r="B160"/>
          <cell r="C160" t="str">
            <v>40.01 - 45.00</v>
          </cell>
          <cell r="D160">
            <v>1608598.14</v>
          </cell>
          <cell r="E160"/>
          <cell r="F160"/>
          <cell r="G160"/>
        </row>
        <row r="161">
          <cell r="B161"/>
          <cell r="C161" t="str">
            <v>45.01 - 50.00</v>
          </cell>
          <cell r="D161">
            <v>1465775.73</v>
          </cell>
          <cell r="E161"/>
          <cell r="F161"/>
          <cell r="G161"/>
        </row>
        <row r="162">
          <cell r="B162"/>
          <cell r="C162" t="str">
            <v>50.01 - 55.00</v>
          </cell>
          <cell r="D162">
            <v>1914849.4100000001</v>
          </cell>
          <cell r="E162"/>
          <cell r="F162"/>
          <cell r="G162"/>
        </row>
        <row r="163">
          <cell r="B163"/>
          <cell r="C163" t="str">
            <v>55.01 - 60.00</v>
          </cell>
          <cell r="D163">
            <v>5882265.2600000007</v>
          </cell>
          <cell r="E163"/>
          <cell r="F163"/>
          <cell r="G163"/>
        </row>
        <row r="164">
          <cell r="B164"/>
          <cell r="C164" t="str">
            <v>60.01 - 65.00</v>
          </cell>
          <cell r="D164">
            <v>6501383.629999999</v>
          </cell>
          <cell r="E164"/>
          <cell r="F164"/>
          <cell r="G164"/>
        </row>
        <row r="165">
          <cell r="B165"/>
          <cell r="C165" t="str">
            <v>65.01 - 70.00</v>
          </cell>
          <cell r="D165">
            <v>1675343.5299999998</v>
          </cell>
          <cell r="E165"/>
          <cell r="F165"/>
          <cell r="G165"/>
        </row>
        <row r="166">
          <cell r="B166"/>
          <cell r="C166" t="str">
            <v>70.01 - 75.00</v>
          </cell>
          <cell r="D166">
            <v>542173.42000000004</v>
          </cell>
          <cell r="E166"/>
          <cell r="F166"/>
          <cell r="G166"/>
        </row>
        <row r="167">
          <cell r="B167"/>
          <cell r="C167" t="str">
            <v>75.01 - 80.00</v>
          </cell>
          <cell r="D167"/>
          <cell r="E167"/>
          <cell r="F167"/>
          <cell r="G167"/>
        </row>
        <row r="168">
          <cell r="B168"/>
          <cell r="C168" t="str">
            <v>80.01 and Above</v>
          </cell>
          <cell r="D168"/>
          <cell r="E168"/>
          <cell r="F168"/>
          <cell r="G168"/>
        </row>
        <row r="170">
          <cell r="B170" t="str">
            <v>NT</v>
          </cell>
          <cell r="C170" t="str">
            <v>20.00 and Below</v>
          </cell>
          <cell r="D170">
            <v>1250218.3999999997</v>
          </cell>
          <cell r="E170"/>
          <cell r="F170"/>
          <cell r="G170"/>
        </row>
        <row r="171">
          <cell r="B171"/>
          <cell r="C171" t="str">
            <v>20.01 - 25.00</v>
          </cell>
          <cell r="D171">
            <v>1332709.8300000003</v>
          </cell>
          <cell r="E171"/>
          <cell r="F171"/>
          <cell r="G171"/>
        </row>
        <row r="172">
          <cell r="B172"/>
          <cell r="C172" t="str">
            <v>25.01 - 30.00</v>
          </cell>
          <cell r="D172">
            <v>2583843.59</v>
          </cell>
          <cell r="E172"/>
          <cell r="F172"/>
          <cell r="G172"/>
        </row>
        <row r="173">
          <cell r="B173"/>
          <cell r="C173" t="str">
            <v>30.01 - 35.00</v>
          </cell>
          <cell r="D173">
            <v>1502372.4600000002</v>
          </cell>
          <cell r="E173"/>
          <cell r="F173"/>
          <cell r="G173"/>
        </row>
        <row r="174">
          <cell r="B174"/>
          <cell r="C174" t="str">
            <v>35.01 - 40.00</v>
          </cell>
          <cell r="D174">
            <v>2054500.5299999998</v>
          </cell>
          <cell r="E174"/>
          <cell r="F174"/>
          <cell r="G174"/>
        </row>
        <row r="175">
          <cell r="B175"/>
          <cell r="C175" t="str">
            <v>40.01 - 45.00</v>
          </cell>
          <cell r="D175">
            <v>238839.28</v>
          </cell>
          <cell r="E175"/>
          <cell r="F175"/>
          <cell r="G175"/>
        </row>
        <row r="176">
          <cell r="B176"/>
          <cell r="C176" t="str">
            <v>45.01 - 50.00</v>
          </cell>
          <cell r="D176">
            <v>1308925.4399999999</v>
          </cell>
          <cell r="E176"/>
          <cell r="F176"/>
          <cell r="G176"/>
        </row>
        <row r="177">
          <cell r="B177"/>
          <cell r="C177" t="str">
            <v>50.01 - 55.00</v>
          </cell>
          <cell r="D177">
            <v>2575466.66</v>
          </cell>
          <cell r="E177"/>
          <cell r="F177"/>
          <cell r="G177"/>
        </row>
        <row r="178">
          <cell r="B178"/>
          <cell r="C178" t="str">
            <v>55.01 - 60.00</v>
          </cell>
          <cell r="D178">
            <v>2785712.7100000004</v>
          </cell>
          <cell r="E178"/>
          <cell r="F178"/>
          <cell r="G178"/>
        </row>
        <row r="179">
          <cell r="B179"/>
          <cell r="C179" t="str">
            <v>60.01 - 65.00</v>
          </cell>
          <cell r="D179">
            <v>381298.07</v>
          </cell>
          <cell r="E179"/>
          <cell r="F179"/>
          <cell r="G179"/>
        </row>
        <row r="180">
          <cell r="B180"/>
          <cell r="C180" t="str">
            <v>65.01 - 70.00</v>
          </cell>
          <cell r="D180">
            <v>1164411.3</v>
          </cell>
          <cell r="E180"/>
          <cell r="F180"/>
          <cell r="G180"/>
        </row>
        <row r="181">
          <cell r="B181"/>
          <cell r="C181" t="str">
            <v>70.01 - 75.00</v>
          </cell>
          <cell r="D181"/>
          <cell r="E181"/>
          <cell r="F181"/>
          <cell r="G181"/>
        </row>
        <row r="182">
          <cell r="B182"/>
          <cell r="C182" t="str">
            <v>75.01 - 80.00</v>
          </cell>
          <cell r="D182"/>
          <cell r="E182"/>
          <cell r="F182"/>
          <cell r="G182"/>
        </row>
        <row r="183">
          <cell r="B183"/>
          <cell r="C183" t="str">
            <v>80.01 and Above</v>
          </cell>
          <cell r="D183"/>
          <cell r="E183"/>
          <cell r="F183"/>
          <cell r="G183"/>
        </row>
      </sheetData>
      <sheetData sheetId="20">
        <row r="5">
          <cell r="B5" t="str">
            <v>20.00 and Below</v>
          </cell>
          <cell r="C5">
            <v>22169369.129999999</v>
          </cell>
          <cell r="D5">
            <v>8746289.8400000036</v>
          </cell>
          <cell r="E5">
            <v>22326399.179999989</v>
          </cell>
          <cell r="F5">
            <v>70943063.240000054</v>
          </cell>
          <cell r="G5">
            <v>168389824.05999994</v>
          </cell>
          <cell r="H5">
            <v>233564861.57000047</v>
          </cell>
          <cell r="I5">
            <v>1352989014.0599992</v>
          </cell>
        </row>
        <row r="6">
          <cell r="B6" t="str">
            <v>20.01 - 25.00</v>
          </cell>
          <cell r="C6">
            <v>10570611.49</v>
          </cell>
          <cell r="D6">
            <v>15734665.510000005</v>
          </cell>
          <cell r="E6">
            <v>24934695.489999998</v>
          </cell>
          <cell r="F6">
            <v>82849249.419999927</v>
          </cell>
          <cell r="G6">
            <v>175813616.05000001</v>
          </cell>
          <cell r="H6">
            <v>272906219.54000002</v>
          </cell>
          <cell r="I6">
            <v>1185041746.8000028</v>
          </cell>
        </row>
        <row r="7">
          <cell r="B7" t="str">
            <v>25.01 - 30.00</v>
          </cell>
          <cell r="C7">
            <v>17702436.849999998</v>
          </cell>
          <cell r="D7">
            <v>23399315.00999999</v>
          </cell>
          <cell r="E7">
            <v>51680200.190000035</v>
          </cell>
          <cell r="F7">
            <v>127401868.81999998</v>
          </cell>
          <cell r="G7">
            <v>264275136.05000016</v>
          </cell>
          <cell r="H7">
            <v>403157290.56999904</v>
          </cell>
          <cell r="I7">
            <v>1675814401.93999</v>
          </cell>
        </row>
        <row r="8">
          <cell r="B8" t="str">
            <v>30.01 - 35.00</v>
          </cell>
          <cell r="C8">
            <v>7591685.9499999983</v>
          </cell>
          <cell r="D8">
            <v>29964160.339999985</v>
          </cell>
          <cell r="E8">
            <v>62652747.269999988</v>
          </cell>
          <cell r="F8">
            <v>162672450.26999998</v>
          </cell>
          <cell r="G8">
            <v>327953702.41000074</v>
          </cell>
          <cell r="H8">
            <v>477313978.24000037</v>
          </cell>
          <cell r="I8">
            <v>1915769238.3600032</v>
          </cell>
        </row>
        <row r="9">
          <cell r="B9" t="str">
            <v>35.01 - 40.00</v>
          </cell>
          <cell r="C9">
            <v>6293997.129999999</v>
          </cell>
          <cell r="D9">
            <v>27492700.359999981</v>
          </cell>
          <cell r="E9">
            <v>71487442.969999984</v>
          </cell>
          <cell r="F9">
            <v>163732331.52999991</v>
          </cell>
          <cell r="G9">
            <v>327353358.04000074</v>
          </cell>
          <cell r="H9">
            <v>517144262.68000072</v>
          </cell>
          <cell r="I9">
            <v>1950340616.0200019</v>
          </cell>
        </row>
        <row r="10">
          <cell r="B10" t="str">
            <v>40.01 - 45.00</v>
          </cell>
          <cell r="C10">
            <v>14696585.42</v>
          </cell>
          <cell r="D10">
            <v>32883446.920000002</v>
          </cell>
          <cell r="E10">
            <v>56278247.239999972</v>
          </cell>
          <cell r="F10">
            <v>186168218.78999999</v>
          </cell>
          <cell r="G10">
            <v>374650380.79000074</v>
          </cell>
          <cell r="H10">
            <v>577558025.58999979</v>
          </cell>
          <cell r="I10">
            <v>2030501778.4299939</v>
          </cell>
        </row>
        <row r="11">
          <cell r="B11" t="str">
            <v>45.01 - 50.00</v>
          </cell>
          <cell r="C11">
            <v>18220789.830000002</v>
          </cell>
          <cell r="D11">
            <v>29277196.870000016</v>
          </cell>
          <cell r="E11">
            <v>62496975.349999994</v>
          </cell>
          <cell r="F11">
            <v>206772038.12000018</v>
          </cell>
          <cell r="G11">
            <v>444282418.65000021</v>
          </cell>
          <cell r="H11">
            <v>663967159.80999815</v>
          </cell>
          <cell r="I11">
            <v>2241566740.4299955</v>
          </cell>
        </row>
        <row r="12">
          <cell r="B12" t="str">
            <v>50.01 - 55.00</v>
          </cell>
          <cell r="C12">
            <v>31315590.710000001</v>
          </cell>
          <cell r="D12">
            <v>37422450.030000001</v>
          </cell>
          <cell r="E12">
            <v>73048951.819999993</v>
          </cell>
          <cell r="F12">
            <v>253085260.61999986</v>
          </cell>
          <cell r="G12">
            <v>469493335.86999971</v>
          </cell>
          <cell r="H12">
            <v>763852963.16999948</v>
          </cell>
          <cell r="I12">
            <v>2536518849.8799982</v>
          </cell>
        </row>
        <row r="13">
          <cell r="B13" t="str">
            <v>55.01 - 60.00</v>
          </cell>
          <cell r="C13">
            <v>37102768.989999987</v>
          </cell>
          <cell r="D13">
            <v>30579059.840000007</v>
          </cell>
          <cell r="E13">
            <v>97711051.25000003</v>
          </cell>
          <cell r="F13">
            <v>280503922.22999972</v>
          </cell>
          <cell r="G13">
            <v>564970732.91999996</v>
          </cell>
          <cell r="H13">
            <v>785981361.32000303</v>
          </cell>
          <cell r="I13">
            <v>2414523751.0400062</v>
          </cell>
        </row>
        <row r="14">
          <cell r="B14" t="str">
            <v>60.01 - 65.00</v>
          </cell>
          <cell r="C14">
            <v>40181957.879999988</v>
          </cell>
          <cell r="D14">
            <v>15186949.949999997</v>
          </cell>
          <cell r="E14">
            <v>52593353.570000008</v>
          </cell>
          <cell r="F14">
            <v>209254079.0400002</v>
          </cell>
          <cell r="G14">
            <v>441815129.33000016</v>
          </cell>
          <cell r="H14">
            <v>665624407.88000047</v>
          </cell>
          <cell r="I14">
            <v>1885437354.2099969</v>
          </cell>
        </row>
        <row r="15">
          <cell r="B15" t="str">
            <v>65.01 - 70.00</v>
          </cell>
          <cell r="C15">
            <v>20396340.639999997</v>
          </cell>
          <cell r="D15">
            <v>11710817.159999998</v>
          </cell>
          <cell r="E15">
            <v>44801154.019999988</v>
          </cell>
          <cell r="F15">
            <v>158780029.05999997</v>
          </cell>
          <cell r="G15">
            <v>297393798.21999991</v>
          </cell>
          <cell r="H15">
            <v>455422197.26999944</v>
          </cell>
          <cell r="I15">
            <v>1284900951.5699964</v>
          </cell>
        </row>
        <row r="16">
          <cell r="B16" t="str">
            <v>70.01 - 75.00</v>
          </cell>
          <cell r="C16">
            <v>7552088.5899999989</v>
          </cell>
          <cell r="D16">
            <v>8907850.0099999998</v>
          </cell>
          <cell r="E16">
            <v>13140903.68</v>
          </cell>
          <cell r="F16">
            <v>49990365.719999999</v>
          </cell>
          <cell r="G16">
            <v>101182003.29999998</v>
          </cell>
          <cell r="H16">
            <v>155815273.25999999</v>
          </cell>
          <cell r="I16">
            <v>402246944.55000067</v>
          </cell>
        </row>
        <row r="17">
          <cell r="B17" t="str">
            <v>75.01 - 80.00</v>
          </cell>
          <cell r="C17">
            <v>3071497.68</v>
          </cell>
          <cell r="D17">
            <v>323748.90999999997</v>
          </cell>
          <cell r="E17"/>
          <cell r="F17">
            <v>518608.26</v>
          </cell>
          <cell r="G17">
            <v>2144970.88</v>
          </cell>
          <cell r="H17">
            <v>1107996.1200000001</v>
          </cell>
          <cell r="I17">
            <v>4820166.72</v>
          </cell>
        </row>
        <row r="18">
          <cell r="B18" t="str">
            <v>80.01 and Above</v>
          </cell>
          <cell r="C18"/>
          <cell r="D18"/>
          <cell r="E18"/>
          <cell r="F18"/>
          <cell r="G18"/>
          <cell r="H18"/>
          <cell r="I18"/>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election activeCell="A5" sqref="A5"/>
    </sheetView>
  </sheetViews>
  <sheetFormatPr defaultColWidth="9.109375" defaultRowHeight="14.4" x14ac:dyDescent="0.3"/>
  <cols>
    <col min="1" max="1" width="242" style="2" customWidth="1"/>
    <col min="2" max="16384" width="9.109375" style="2"/>
  </cols>
  <sheetData>
    <row r="1" spans="1:1" ht="31.2" x14ac:dyDescent="0.3">
      <c r="A1" s="63" t="s">
        <v>1238</v>
      </c>
    </row>
    <row r="3" spans="1:1" ht="15" x14ac:dyDescent="0.3">
      <c r="A3" s="126"/>
    </row>
    <row r="4" spans="1:1" ht="34.799999999999997" x14ac:dyDescent="0.3">
      <c r="A4" s="127" t="s">
        <v>1239</v>
      </c>
    </row>
    <row r="5" spans="1:1" ht="34.799999999999997" x14ac:dyDescent="0.3">
      <c r="A5" s="127" t="s">
        <v>1240</v>
      </c>
    </row>
    <row r="6" spans="1:1" ht="52.2" x14ac:dyDescent="0.3">
      <c r="A6" s="127" t="s">
        <v>1241</v>
      </c>
    </row>
    <row r="7" spans="1:1" ht="17.399999999999999" x14ac:dyDescent="0.3">
      <c r="A7" s="127"/>
    </row>
    <row r="8" spans="1:1" ht="18" x14ac:dyDescent="0.3">
      <c r="A8" s="128" t="s">
        <v>1242</v>
      </c>
    </row>
    <row r="9" spans="1:1" ht="34.799999999999997" x14ac:dyDescent="0.35">
      <c r="A9" s="137" t="s">
        <v>1405</v>
      </c>
    </row>
    <row r="10" spans="1:1" ht="69.599999999999994" x14ac:dyDescent="0.3">
      <c r="A10" s="130" t="s">
        <v>1243</v>
      </c>
    </row>
    <row r="11" spans="1:1" ht="34.799999999999997" x14ac:dyDescent="0.3">
      <c r="A11" s="130" t="s">
        <v>1244</v>
      </c>
    </row>
    <row r="12" spans="1:1" ht="17.399999999999999" x14ac:dyDescent="0.3">
      <c r="A12" s="130" t="s">
        <v>1245</v>
      </c>
    </row>
    <row r="13" spans="1:1" ht="17.399999999999999" x14ac:dyDescent="0.3">
      <c r="A13" s="130" t="s">
        <v>1246</v>
      </c>
    </row>
    <row r="14" spans="1:1" ht="34.799999999999997" x14ac:dyDescent="0.3">
      <c r="A14" s="130" t="s">
        <v>1247</v>
      </c>
    </row>
    <row r="15" spans="1:1" ht="17.399999999999999" x14ac:dyDescent="0.3">
      <c r="A15" s="130"/>
    </row>
    <row r="16" spans="1:1" ht="18" x14ac:dyDescent="0.3">
      <c r="A16" s="128" t="s">
        <v>1248</v>
      </c>
    </row>
    <row r="17" spans="1:1" ht="17.399999999999999" x14ac:dyDescent="0.3">
      <c r="A17" s="131" t="s">
        <v>1249</v>
      </c>
    </row>
    <row r="18" spans="1:1" ht="34.799999999999997" x14ac:dyDescent="0.3">
      <c r="A18" s="132" t="s">
        <v>1250</v>
      </c>
    </row>
    <row r="19" spans="1:1" ht="34.799999999999997" x14ac:dyDescent="0.3">
      <c r="A19" s="132" t="s">
        <v>1251</v>
      </c>
    </row>
    <row r="20" spans="1:1" ht="52.2" x14ac:dyDescent="0.3">
      <c r="A20" s="132" t="s">
        <v>1252</v>
      </c>
    </row>
    <row r="21" spans="1:1" ht="87" x14ac:dyDescent="0.3">
      <c r="A21" s="132" t="s">
        <v>1253</v>
      </c>
    </row>
    <row r="22" spans="1:1" ht="52.2" x14ac:dyDescent="0.3">
      <c r="A22" s="132" t="s">
        <v>1254</v>
      </c>
    </row>
    <row r="23" spans="1:1" ht="34.799999999999997" x14ac:dyDescent="0.3">
      <c r="A23" s="132" t="s">
        <v>1255</v>
      </c>
    </row>
    <row r="24" spans="1:1" ht="17.399999999999999" x14ac:dyDescent="0.3">
      <c r="A24" s="132" t="s">
        <v>1256</v>
      </c>
    </row>
    <row r="25" spans="1:1" ht="17.399999999999999" x14ac:dyDescent="0.3">
      <c r="A25" s="131" t="s">
        <v>1257</v>
      </c>
    </row>
    <row r="26" spans="1:1" ht="52.2" x14ac:dyDescent="0.35">
      <c r="A26" s="133" t="s">
        <v>1258</v>
      </c>
    </row>
    <row r="27" spans="1:1" ht="17.399999999999999" x14ac:dyDescent="0.35">
      <c r="A27" s="133" t="s">
        <v>1259</v>
      </c>
    </row>
    <row r="28" spans="1:1" ht="17.399999999999999" x14ac:dyDescent="0.3">
      <c r="A28" s="131" t="s">
        <v>1260</v>
      </c>
    </row>
    <row r="29" spans="1:1" ht="34.799999999999997" x14ac:dyDescent="0.3">
      <c r="A29" s="132" t="s">
        <v>1261</v>
      </c>
    </row>
    <row r="30" spans="1:1" ht="34.799999999999997" x14ac:dyDescent="0.3">
      <c r="A30" s="132" t="s">
        <v>1262</v>
      </c>
    </row>
    <row r="31" spans="1:1" ht="34.799999999999997" x14ac:dyDescent="0.3">
      <c r="A31" s="132" t="s">
        <v>1263</v>
      </c>
    </row>
    <row r="32" spans="1:1" ht="34.799999999999997" x14ac:dyDescent="0.3">
      <c r="A32" s="132" t="s">
        <v>1264</v>
      </c>
    </row>
    <row r="33" spans="1:1" ht="17.399999999999999" x14ac:dyDescent="0.3">
      <c r="A33" s="132"/>
    </row>
    <row r="34" spans="1:1" ht="18" x14ac:dyDescent="0.3">
      <c r="A34" s="128" t="s">
        <v>1265</v>
      </c>
    </row>
    <row r="35" spans="1:1" ht="17.399999999999999" x14ac:dyDescent="0.3">
      <c r="A35" s="131" t="s">
        <v>1266</v>
      </c>
    </row>
    <row r="36" spans="1:1" ht="34.799999999999997" x14ac:dyDescent="0.3">
      <c r="A36" s="132" t="s">
        <v>1267</v>
      </c>
    </row>
    <row r="37" spans="1:1" ht="34.799999999999997" x14ac:dyDescent="0.3">
      <c r="A37" s="132" t="s">
        <v>1268</v>
      </c>
    </row>
    <row r="38" spans="1:1" ht="34.799999999999997" x14ac:dyDescent="0.3">
      <c r="A38" s="132" t="s">
        <v>1269</v>
      </c>
    </row>
    <row r="39" spans="1:1" ht="17.399999999999999" x14ac:dyDescent="0.3">
      <c r="A39" s="132" t="s">
        <v>1270</v>
      </c>
    </row>
    <row r="40" spans="1:1" ht="34.799999999999997" x14ac:dyDescent="0.3">
      <c r="A40" s="132" t="s">
        <v>1271</v>
      </c>
    </row>
    <row r="41" spans="1:1" ht="17.399999999999999" x14ac:dyDescent="0.3">
      <c r="A41" s="131" t="s">
        <v>1272</v>
      </c>
    </row>
    <row r="42" spans="1:1" ht="17.399999999999999" x14ac:dyDescent="0.3">
      <c r="A42" s="132" t="s">
        <v>1273</v>
      </c>
    </row>
    <row r="43" spans="1:1" ht="17.399999999999999" x14ac:dyDescent="0.35">
      <c r="A43" s="133" t="s">
        <v>1274</v>
      </c>
    </row>
    <row r="44" spans="1:1" ht="17.399999999999999" x14ac:dyDescent="0.3">
      <c r="A44" s="131" t="s">
        <v>1275</v>
      </c>
    </row>
    <row r="45" spans="1:1" ht="34.799999999999997" x14ac:dyDescent="0.35">
      <c r="A45" s="133" t="s">
        <v>1276</v>
      </c>
    </row>
    <row r="46" spans="1:1" ht="34.799999999999997" x14ac:dyDescent="0.3">
      <c r="A46" s="132" t="s">
        <v>1277</v>
      </c>
    </row>
    <row r="47" spans="1:1" ht="52.2" x14ac:dyDescent="0.3">
      <c r="A47" s="132" t="s">
        <v>1278</v>
      </c>
    </row>
    <row r="48" spans="1:1" ht="17.399999999999999" x14ac:dyDescent="0.3">
      <c r="A48" s="132" t="s">
        <v>1279</v>
      </c>
    </row>
    <row r="49" spans="1:1" ht="17.399999999999999" x14ac:dyDescent="0.35">
      <c r="A49" s="133" t="s">
        <v>1280</v>
      </c>
    </row>
    <row r="50" spans="1:1" ht="17.399999999999999" x14ac:dyDescent="0.3">
      <c r="A50" s="131" t="s">
        <v>1281</v>
      </c>
    </row>
    <row r="51" spans="1:1" ht="34.799999999999997" x14ac:dyDescent="0.35">
      <c r="A51" s="133" t="s">
        <v>1282</v>
      </c>
    </row>
    <row r="52" spans="1:1" ht="17.399999999999999" x14ac:dyDescent="0.3">
      <c r="A52" s="132" t="s">
        <v>1283</v>
      </c>
    </row>
    <row r="53" spans="1:1" ht="34.799999999999997" x14ac:dyDescent="0.35">
      <c r="A53" s="133" t="s">
        <v>1284</v>
      </c>
    </row>
    <row r="54" spans="1:1" ht="17.399999999999999" x14ac:dyDescent="0.3">
      <c r="A54" s="131" t="s">
        <v>1285</v>
      </c>
    </row>
    <row r="55" spans="1:1" ht="17.399999999999999" x14ac:dyDescent="0.35">
      <c r="A55" s="133" t="s">
        <v>1286</v>
      </c>
    </row>
    <row r="56" spans="1:1" ht="34.799999999999997" x14ac:dyDescent="0.3">
      <c r="A56" s="132" t="s">
        <v>1287</v>
      </c>
    </row>
    <row r="57" spans="1:1" ht="17.399999999999999" x14ac:dyDescent="0.3">
      <c r="A57" s="132" t="s">
        <v>1288</v>
      </c>
    </row>
    <row r="58" spans="1:1" ht="17.399999999999999" x14ac:dyDescent="0.3">
      <c r="A58" s="132" t="s">
        <v>1289</v>
      </c>
    </row>
    <row r="59" spans="1:1" ht="17.399999999999999" x14ac:dyDescent="0.3">
      <c r="A59" s="131" t="s">
        <v>1290</v>
      </c>
    </row>
    <row r="60" spans="1:1" ht="34.799999999999997" x14ac:dyDescent="0.3">
      <c r="A60" s="132" t="s">
        <v>1291</v>
      </c>
    </row>
    <row r="61" spans="1:1" ht="17.399999999999999" x14ac:dyDescent="0.3">
      <c r="A61" s="134"/>
    </row>
    <row r="62" spans="1:1" ht="18" x14ac:dyDescent="0.3">
      <c r="A62" s="128" t="s">
        <v>1292</v>
      </c>
    </row>
    <row r="63" spans="1:1" ht="17.399999999999999" x14ac:dyDescent="0.3">
      <c r="A63" s="131" t="s">
        <v>1293</v>
      </c>
    </row>
    <row r="64" spans="1:1" ht="34.799999999999997" x14ac:dyDescent="0.3">
      <c r="A64" s="132" t="s">
        <v>1294</v>
      </c>
    </row>
    <row r="65" spans="1:1" ht="17.399999999999999" x14ac:dyDescent="0.3">
      <c r="A65" s="132" t="s">
        <v>1295</v>
      </c>
    </row>
    <row r="66" spans="1:1" ht="34.799999999999997" x14ac:dyDescent="0.3">
      <c r="A66" s="130" t="s">
        <v>1296</v>
      </c>
    </row>
    <row r="67" spans="1:1" ht="34.799999999999997" x14ac:dyDescent="0.3">
      <c r="A67" s="130" t="s">
        <v>1297</v>
      </c>
    </row>
    <row r="68" spans="1:1" ht="34.799999999999997" x14ac:dyDescent="0.3">
      <c r="A68" s="130" t="s">
        <v>1298</v>
      </c>
    </row>
    <row r="69" spans="1:1" ht="17.399999999999999" x14ac:dyDescent="0.3">
      <c r="A69" s="135" t="s">
        <v>1299</v>
      </c>
    </row>
    <row r="70" spans="1:1" ht="52.2" x14ac:dyDescent="0.3">
      <c r="A70" s="130" t="s">
        <v>1300</v>
      </c>
    </row>
    <row r="71" spans="1:1" ht="17.399999999999999" x14ac:dyDescent="0.3">
      <c r="A71" s="130" t="s">
        <v>1301</v>
      </c>
    </row>
    <row r="72" spans="1:1" ht="17.399999999999999" x14ac:dyDescent="0.3">
      <c r="A72" s="135" t="s">
        <v>1302</v>
      </c>
    </row>
    <row r="73" spans="1:1" ht="17.399999999999999" x14ac:dyDescent="0.3">
      <c r="A73" s="130" t="s">
        <v>1303</v>
      </c>
    </row>
    <row r="74" spans="1:1" ht="17.399999999999999" x14ac:dyDescent="0.3">
      <c r="A74" s="135" t="s">
        <v>1304</v>
      </c>
    </row>
    <row r="75" spans="1:1" ht="34.799999999999997" x14ac:dyDescent="0.3">
      <c r="A75" s="130" t="s">
        <v>1305</v>
      </c>
    </row>
    <row r="76" spans="1:1" ht="17.399999999999999" x14ac:dyDescent="0.3">
      <c r="A76" s="130" t="s">
        <v>1306</v>
      </c>
    </row>
    <row r="77" spans="1:1" ht="52.2" x14ac:dyDescent="0.3">
      <c r="A77" s="130" t="s">
        <v>1307</v>
      </c>
    </row>
    <row r="78" spans="1:1" ht="17.399999999999999" x14ac:dyDescent="0.3">
      <c r="A78" s="135" t="s">
        <v>1308</v>
      </c>
    </row>
    <row r="79" spans="1:1" ht="17.399999999999999" x14ac:dyDescent="0.35">
      <c r="A79" s="129" t="s">
        <v>1309</v>
      </c>
    </row>
    <row r="80" spans="1:1" ht="17.399999999999999" x14ac:dyDescent="0.3">
      <c r="A80" s="135" t="s">
        <v>1310</v>
      </c>
    </row>
    <row r="81" spans="1:1" ht="34.799999999999997" x14ac:dyDescent="0.3">
      <c r="A81" s="130" t="s">
        <v>1311</v>
      </c>
    </row>
    <row r="82" spans="1:1" ht="34.799999999999997" x14ac:dyDescent="0.3">
      <c r="A82" s="130" t="s">
        <v>1312</v>
      </c>
    </row>
    <row r="83" spans="1:1" ht="34.799999999999997" x14ac:dyDescent="0.3">
      <c r="A83" s="130" t="s">
        <v>1313</v>
      </c>
    </row>
    <row r="84" spans="1:1" ht="34.799999999999997" x14ac:dyDescent="0.3">
      <c r="A84" s="130" t="s">
        <v>1314</v>
      </c>
    </row>
    <row r="85" spans="1:1" ht="34.799999999999997" x14ac:dyDescent="0.3">
      <c r="A85" s="130" t="s">
        <v>1315</v>
      </c>
    </row>
    <row r="86" spans="1:1" ht="17.399999999999999" x14ac:dyDescent="0.3">
      <c r="A86" s="135" t="s">
        <v>1316</v>
      </c>
    </row>
    <row r="87" spans="1:1" ht="17.399999999999999" x14ac:dyDescent="0.3">
      <c r="A87" s="130" t="s">
        <v>1317</v>
      </c>
    </row>
    <row r="88" spans="1:1" ht="34.799999999999997" x14ac:dyDescent="0.3">
      <c r="A88" s="130" t="s">
        <v>1318</v>
      </c>
    </row>
    <row r="89" spans="1:1" ht="17.399999999999999" x14ac:dyDescent="0.3">
      <c r="A89" s="135" t="s">
        <v>1319</v>
      </c>
    </row>
    <row r="90" spans="1:1" ht="34.799999999999997" x14ac:dyDescent="0.3">
      <c r="A90" s="130" t="s">
        <v>1320</v>
      </c>
    </row>
    <row r="91" spans="1:1" ht="17.399999999999999" x14ac:dyDescent="0.3">
      <c r="A91" s="135" t="s">
        <v>1321</v>
      </c>
    </row>
    <row r="92" spans="1:1" ht="17.399999999999999" x14ac:dyDescent="0.35">
      <c r="A92" s="129" t="s">
        <v>1322</v>
      </c>
    </row>
    <row r="93" spans="1:1" ht="17.399999999999999" x14ac:dyDescent="0.3">
      <c r="A93" s="130" t="s">
        <v>1323</v>
      </c>
    </row>
    <row r="94" spans="1:1" ht="17.399999999999999" x14ac:dyDescent="0.3">
      <c r="A94" s="130"/>
    </row>
    <row r="95" spans="1:1" ht="18" x14ac:dyDescent="0.3">
      <c r="A95" s="128" t="s">
        <v>1324</v>
      </c>
    </row>
    <row r="96" spans="1:1" ht="34.799999999999997" x14ac:dyDescent="0.35">
      <c r="A96" s="129" t="s">
        <v>1325</v>
      </c>
    </row>
    <row r="97" spans="1:1" ht="17.399999999999999" x14ac:dyDescent="0.35">
      <c r="A97" s="129" t="s">
        <v>1326</v>
      </c>
    </row>
    <row r="98" spans="1:1" ht="17.399999999999999" x14ac:dyDescent="0.3">
      <c r="A98" s="135" t="s">
        <v>1327</v>
      </c>
    </row>
    <row r="99" spans="1:1" ht="17.399999999999999" x14ac:dyDescent="0.3">
      <c r="A99" s="127" t="s">
        <v>1328</v>
      </c>
    </row>
    <row r="100" spans="1:1" ht="17.399999999999999" x14ac:dyDescent="0.3">
      <c r="A100" s="130" t="s">
        <v>1329</v>
      </c>
    </row>
    <row r="101" spans="1:1" ht="17.399999999999999" x14ac:dyDescent="0.3">
      <c r="A101" s="130" t="s">
        <v>1330</v>
      </c>
    </row>
    <row r="102" spans="1:1" ht="17.399999999999999" x14ac:dyDescent="0.3">
      <c r="A102" s="130" t="s">
        <v>1331</v>
      </c>
    </row>
    <row r="103" spans="1:1" ht="17.399999999999999" x14ac:dyDescent="0.3">
      <c r="A103" s="130" t="s">
        <v>1332</v>
      </c>
    </row>
    <row r="104" spans="1:1" ht="34.799999999999997" x14ac:dyDescent="0.3">
      <c r="A104" s="130" t="s">
        <v>1333</v>
      </c>
    </row>
    <row r="105" spans="1:1" ht="17.399999999999999" x14ac:dyDescent="0.3">
      <c r="A105" s="127" t="s">
        <v>1334</v>
      </c>
    </row>
    <row r="106" spans="1:1" ht="17.399999999999999" x14ac:dyDescent="0.3">
      <c r="A106" s="130" t="s">
        <v>1335</v>
      </c>
    </row>
    <row r="107" spans="1:1" ht="17.399999999999999" x14ac:dyDescent="0.3">
      <c r="A107" s="130" t="s">
        <v>1336</v>
      </c>
    </row>
    <row r="108" spans="1:1" ht="17.399999999999999" x14ac:dyDescent="0.3">
      <c r="A108" s="130" t="s">
        <v>1337</v>
      </c>
    </row>
    <row r="109" spans="1:1" ht="17.399999999999999" x14ac:dyDescent="0.3">
      <c r="A109" s="130" t="s">
        <v>1338</v>
      </c>
    </row>
    <row r="110" spans="1:1" ht="17.399999999999999" x14ac:dyDescent="0.3">
      <c r="A110" s="130" t="s">
        <v>1339</v>
      </c>
    </row>
    <row r="111" spans="1:1" ht="17.399999999999999" x14ac:dyDescent="0.3">
      <c r="A111" s="130" t="s">
        <v>1340</v>
      </c>
    </row>
    <row r="112" spans="1:1" ht="17.399999999999999" x14ac:dyDescent="0.3">
      <c r="A112" s="135" t="s">
        <v>1341</v>
      </c>
    </row>
    <row r="113" spans="1:1" ht="17.399999999999999" x14ac:dyDescent="0.3">
      <c r="A113" s="130" t="s">
        <v>1342</v>
      </c>
    </row>
    <row r="114" spans="1:1" ht="17.399999999999999" x14ac:dyDescent="0.3">
      <c r="A114" s="127" t="s">
        <v>1343</v>
      </c>
    </row>
    <row r="115" spans="1:1" ht="17.399999999999999" x14ac:dyDescent="0.3">
      <c r="A115" s="130" t="s">
        <v>1344</v>
      </c>
    </row>
    <row r="116" spans="1:1" ht="17.399999999999999" x14ac:dyDescent="0.3">
      <c r="A116" s="130" t="s">
        <v>1345</v>
      </c>
    </row>
    <row r="117" spans="1:1" ht="17.399999999999999" x14ac:dyDescent="0.3">
      <c r="A117" s="127" t="s">
        <v>1346</v>
      </c>
    </row>
    <row r="118" spans="1:1" ht="17.399999999999999" x14ac:dyDescent="0.3">
      <c r="A118" s="130" t="s">
        <v>1347</v>
      </c>
    </row>
    <row r="119" spans="1:1" ht="17.399999999999999" x14ac:dyDescent="0.3">
      <c r="A119" s="130" t="s">
        <v>1348</v>
      </c>
    </row>
    <row r="120" spans="1:1" ht="17.399999999999999" x14ac:dyDescent="0.3">
      <c r="A120" s="130" t="s">
        <v>1349</v>
      </c>
    </row>
    <row r="121" spans="1:1" ht="17.399999999999999" x14ac:dyDescent="0.3">
      <c r="A121" s="135" t="s">
        <v>1350</v>
      </c>
    </row>
    <row r="122" spans="1:1" ht="17.399999999999999" x14ac:dyDescent="0.3">
      <c r="A122" s="127" t="s">
        <v>1351</v>
      </c>
    </row>
    <row r="123" spans="1:1" ht="17.399999999999999" x14ac:dyDescent="0.3">
      <c r="A123" s="127" t="s">
        <v>1352</v>
      </c>
    </row>
    <row r="124" spans="1:1" ht="17.399999999999999" x14ac:dyDescent="0.3">
      <c r="A124" s="130" t="s">
        <v>1353</v>
      </c>
    </row>
    <row r="125" spans="1:1" ht="17.399999999999999" x14ac:dyDescent="0.3">
      <c r="A125" s="130" t="s">
        <v>1354</v>
      </c>
    </row>
    <row r="126" spans="1:1" ht="17.399999999999999" x14ac:dyDescent="0.3">
      <c r="A126" s="130" t="s">
        <v>1355</v>
      </c>
    </row>
    <row r="127" spans="1:1" ht="17.399999999999999" x14ac:dyDescent="0.3">
      <c r="A127" s="130" t="s">
        <v>1356</v>
      </c>
    </row>
    <row r="128" spans="1:1" ht="17.399999999999999" x14ac:dyDescent="0.3">
      <c r="A128" s="130" t="s">
        <v>1357</v>
      </c>
    </row>
    <row r="129" spans="1:1" ht="17.399999999999999" x14ac:dyDescent="0.3">
      <c r="A129" s="135" t="s">
        <v>1358</v>
      </c>
    </row>
    <row r="130" spans="1:1" ht="34.799999999999997" x14ac:dyDescent="0.3">
      <c r="A130" s="130" t="s">
        <v>1359</v>
      </c>
    </row>
    <row r="131" spans="1:1" ht="69.599999999999994" x14ac:dyDescent="0.3">
      <c r="A131" s="130" t="s">
        <v>1360</v>
      </c>
    </row>
    <row r="132" spans="1:1" ht="34.799999999999997" x14ac:dyDescent="0.3">
      <c r="A132" s="130" t="s">
        <v>1361</v>
      </c>
    </row>
    <row r="133" spans="1:1" ht="17.399999999999999" x14ac:dyDescent="0.3">
      <c r="A133" s="135" t="s">
        <v>1362</v>
      </c>
    </row>
    <row r="134" spans="1:1" ht="34.799999999999997" x14ac:dyDescent="0.3">
      <c r="A134" s="127" t="s">
        <v>1363</v>
      </c>
    </row>
    <row r="135" spans="1:1" ht="17.399999999999999" x14ac:dyDescent="0.3">
      <c r="A135" s="127"/>
    </row>
    <row r="136" spans="1:1" ht="18" x14ac:dyDescent="0.3">
      <c r="A136" s="128" t="s">
        <v>1364</v>
      </c>
    </row>
    <row r="137" spans="1:1" ht="17.399999999999999" x14ac:dyDescent="0.3">
      <c r="A137" s="130" t="s">
        <v>1365</v>
      </c>
    </row>
    <row r="138" spans="1:1" ht="34.799999999999997" x14ac:dyDescent="0.3">
      <c r="A138" s="132" t="s">
        <v>1366</v>
      </c>
    </row>
    <row r="139" spans="1:1" ht="34.799999999999997" x14ac:dyDescent="0.3">
      <c r="A139" s="132" t="s">
        <v>1367</v>
      </c>
    </row>
    <row r="140" spans="1:1" ht="17.399999999999999" x14ac:dyDescent="0.3">
      <c r="A140" s="131" t="s">
        <v>1368</v>
      </c>
    </row>
    <row r="141" spans="1:1" ht="17.399999999999999" x14ac:dyDescent="0.3">
      <c r="A141" s="136" t="s">
        <v>1369</v>
      </c>
    </row>
    <row r="142" spans="1:1" ht="34.799999999999997" x14ac:dyDescent="0.35">
      <c r="A142" s="133" t="s">
        <v>1370</v>
      </c>
    </row>
    <row r="143" spans="1:1" ht="17.399999999999999" x14ac:dyDescent="0.3">
      <c r="A143" s="132" t="s">
        <v>1371</v>
      </c>
    </row>
    <row r="144" spans="1:1" ht="17.399999999999999" x14ac:dyDescent="0.3">
      <c r="A144" s="132" t="s">
        <v>1372</v>
      </c>
    </row>
    <row r="145" spans="1:1" ht="17.399999999999999" x14ac:dyDescent="0.3">
      <c r="A145" s="136" t="s">
        <v>1373</v>
      </c>
    </row>
    <row r="146" spans="1:1" ht="17.399999999999999" x14ac:dyDescent="0.3">
      <c r="A146" s="131" t="s">
        <v>1374</v>
      </c>
    </row>
    <row r="147" spans="1:1" ht="17.399999999999999" x14ac:dyDescent="0.3">
      <c r="A147" s="136" t="s">
        <v>1375</v>
      </c>
    </row>
    <row r="148" spans="1:1" ht="17.399999999999999" x14ac:dyDescent="0.3">
      <c r="A148" s="132" t="s">
        <v>1376</v>
      </c>
    </row>
    <row r="149" spans="1:1" ht="17.399999999999999" x14ac:dyDescent="0.3">
      <c r="A149" s="132" t="s">
        <v>1377</v>
      </c>
    </row>
    <row r="150" spans="1:1" ht="17.399999999999999" x14ac:dyDescent="0.3">
      <c r="A150" s="132" t="s">
        <v>1378</v>
      </c>
    </row>
    <row r="151" spans="1:1" ht="34.799999999999997" x14ac:dyDescent="0.3">
      <c r="A151" s="136" t="s">
        <v>1379</v>
      </c>
    </row>
    <row r="152" spans="1:1" ht="17.399999999999999" x14ac:dyDescent="0.3">
      <c r="A152" s="131" t="s">
        <v>1380</v>
      </c>
    </row>
    <row r="153" spans="1:1" ht="17.399999999999999" x14ac:dyDescent="0.3">
      <c r="A153" s="132" t="s">
        <v>1381</v>
      </c>
    </row>
    <row r="154" spans="1:1" ht="17.399999999999999" x14ac:dyDescent="0.3">
      <c r="A154" s="132" t="s">
        <v>1382</v>
      </c>
    </row>
    <row r="155" spans="1:1" ht="17.399999999999999" x14ac:dyDescent="0.3">
      <c r="A155" s="132" t="s">
        <v>1383</v>
      </c>
    </row>
    <row r="156" spans="1:1" ht="17.399999999999999" x14ac:dyDescent="0.3">
      <c r="A156" s="132" t="s">
        <v>1384</v>
      </c>
    </row>
    <row r="157" spans="1:1" ht="34.799999999999997" x14ac:dyDescent="0.3">
      <c r="A157" s="132" t="s">
        <v>1385</v>
      </c>
    </row>
    <row r="158" spans="1:1" ht="34.799999999999997" x14ac:dyDescent="0.3">
      <c r="A158" s="132" t="s">
        <v>1386</v>
      </c>
    </row>
    <row r="159" spans="1:1" ht="17.399999999999999" x14ac:dyDescent="0.3">
      <c r="A159" s="131" t="s">
        <v>1387</v>
      </c>
    </row>
    <row r="160" spans="1:1" ht="34.799999999999997" x14ac:dyDescent="0.3">
      <c r="A160" s="132" t="s">
        <v>1388</v>
      </c>
    </row>
    <row r="161" spans="1:1" ht="34.799999999999997" x14ac:dyDescent="0.3">
      <c r="A161" s="132" t="s">
        <v>1389</v>
      </c>
    </row>
    <row r="162" spans="1:1" ht="17.399999999999999" x14ac:dyDescent="0.3">
      <c r="A162" s="132" t="s">
        <v>1390</v>
      </c>
    </row>
    <row r="163" spans="1:1" ht="17.399999999999999" x14ac:dyDescent="0.3">
      <c r="A163" s="131" t="s">
        <v>1391</v>
      </c>
    </row>
    <row r="164" spans="1:1" ht="34.799999999999997" x14ac:dyDescent="0.35">
      <c r="A164" s="138" t="s">
        <v>1406</v>
      </c>
    </row>
    <row r="165" spans="1:1" ht="34.799999999999997" x14ac:dyDescent="0.3">
      <c r="A165" s="132" t="s">
        <v>1392</v>
      </c>
    </row>
    <row r="166" spans="1:1" ht="17.399999999999999" x14ac:dyDescent="0.3">
      <c r="A166" s="131" t="s">
        <v>1393</v>
      </c>
    </row>
    <row r="167" spans="1:1" ht="17.399999999999999" x14ac:dyDescent="0.3">
      <c r="A167" s="132" t="s">
        <v>1394</v>
      </c>
    </row>
    <row r="168" spans="1:1" ht="17.399999999999999" x14ac:dyDescent="0.3">
      <c r="A168" s="131" t="s">
        <v>1395</v>
      </c>
    </row>
    <row r="169" spans="1:1" ht="17.399999999999999" x14ac:dyDescent="0.35">
      <c r="A169" s="133" t="s">
        <v>1396</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view="pageBreakPreview" zoomScale="60" zoomScaleNormal="55" zoomScalePageLayoutView="55" workbookViewId="0"/>
  </sheetViews>
  <sheetFormatPr defaultColWidth="25.33203125" defaultRowHeight="15" outlineLevelRow="1" x14ac:dyDescent="0.25"/>
  <cols>
    <col min="1" max="1" width="42.44140625" style="374" customWidth="1"/>
    <col min="2" max="2" width="3.33203125" style="375" customWidth="1"/>
    <col min="3" max="3" width="27" style="376" customWidth="1"/>
    <col min="4" max="4" width="3.6640625" style="375" customWidth="1"/>
    <col min="5" max="5" width="23.44140625" style="375" customWidth="1"/>
    <col min="6" max="6" width="8.6640625" style="375" customWidth="1"/>
    <col min="7" max="7" width="27.44140625" style="376" customWidth="1"/>
    <col min="8" max="8" width="3.88671875" style="376" customWidth="1"/>
    <col min="9" max="9" width="26.88671875" style="375" customWidth="1"/>
    <col min="10" max="10" width="5" style="375" customWidth="1"/>
    <col min="11" max="11" width="27.44140625" style="375" customWidth="1"/>
    <col min="12" max="12" width="9" style="375" customWidth="1"/>
    <col min="13" max="13" width="23.6640625" style="374" customWidth="1"/>
    <col min="14" max="14" width="3.33203125" style="375" customWidth="1"/>
    <col min="15" max="15" width="31" style="377" customWidth="1"/>
    <col min="16" max="16" width="3.33203125" style="375" customWidth="1"/>
    <col min="17" max="17" width="26.5546875" style="377" customWidth="1"/>
    <col min="18" max="18" width="8.77734375" style="377" customWidth="1"/>
    <col min="19" max="19" width="15.33203125" style="377" customWidth="1"/>
    <col min="20" max="16384" width="25.33203125" style="377"/>
  </cols>
  <sheetData>
    <row r="1" spans="1:47" ht="18" customHeight="1" x14ac:dyDescent="0.25"/>
    <row r="2" spans="1:47" ht="18" customHeight="1" x14ac:dyDescent="0.25">
      <c r="O2" s="378"/>
      <c r="Q2" s="378"/>
    </row>
    <row r="3" spans="1:47" ht="4.5" customHeight="1" x14ac:dyDescent="0.25"/>
    <row r="4" spans="1:47" s="379" customFormat="1" ht="24.9" customHeight="1" x14ac:dyDescent="0.4">
      <c r="A4" s="756" t="s">
        <v>2677</v>
      </c>
      <c r="B4" s="756"/>
      <c r="C4" s="756"/>
      <c r="D4" s="756"/>
      <c r="E4" s="756"/>
      <c r="F4" s="756"/>
      <c r="G4" s="756"/>
      <c r="H4" s="756"/>
      <c r="I4" s="756"/>
      <c r="J4" s="756"/>
      <c r="K4" s="756"/>
      <c r="L4" s="756"/>
      <c r="M4" s="756"/>
      <c r="N4" s="756"/>
      <c r="O4" s="756"/>
      <c r="P4" s="756"/>
      <c r="Q4" s="756"/>
    </row>
    <row r="5" spans="1:47" ht="5.25" customHeight="1" x14ac:dyDescent="0.3">
      <c r="A5" s="380"/>
      <c r="C5" s="380"/>
      <c r="E5" s="374"/>
    </row>
    <row r="6" spans="1:47" s="382" customFormat="1" ht="18" customHeight="1" x14ac:dyDescent="0.3">
      <c r="A6" s="374"/>
      <c r="B6" s="381"/>
      <c r="D6" s="381"/>
      <c r="F6" s="381"/>
      <c r="G6" s="383" t="s">
        <v>2678</v>
      </c>
      <c r="H6" s="383"/>
      <c r="I6" s="384">
        <v>44592</v>
      </c>
      <c r="J6" s="381"/>
      <c r="K6" s="381"/>
      <c r="L6" s="381"/>
      <c r="M6" s="374"/>
      <c r="N6" s="381"/>
      <c r="O6" s="377"/>
      <c r="P6" s="381"/>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row>
    <row r="7" spans="1:47" s="387" customFormat="1" ht="24.6" customHeight="1" x14ac:dyDescent="0.3">
      <c r="A7" s="385"/>
      <c r="B7" s="386"/>
      <c r="D7" s="386"/>
      <c r="F7" s="386"/>
      <c r="G7" s="388" t="s">
        <v>2679</v>
      </c>
      <c r="H7" s="388"/>
      <c r="I7" s="389">
        <v>44607</v>
      </c>
      <c r="J7" s="386"/>
      <c r="K7" s="386"/>
      <c r="L7" s="386"/>
      <c r="M7" s="390"/>
      <c r="N7" s="386"/>
      <c r="O7" s="391"/>
      <c r="P7" s="386"/>
      <c r="Q7" s="392"/>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row>
    <row r="8" spans="1:47" ht="24.6" customHeight="1" x14ac:dyDescent="0.25"/>
    <row r="9" spans="1:47" ht="119.25" customHeight="1" x14ac:dyDescent="0.25">
      <c r="A9" s="393"/>
      <c r="B9" s="393"/>
      <c r="C9" s="393"/>
      <c r="D9" s="393"/>
      <c r="E9" s="393"/>
      <c r="F9" s="393"/>
      <c r="G9" s="393"/>
      <c r="H9" s="393"/>
      <c r="I9" s="393"/>
      <c r="J9" s="393"/>
      <c r="K9" s="393"/>
      <c r="L9" s="393"/>
      <c r="M9" s="393"/>
      <c r="N9" s="393"/>
      <c r="P9" s="393"/>
    </row>
    <row r="10" spans="1:47" ht="15" customHeight="1" x14ac:dyDescent="0.3">
      <c r="A10" s="394"/>
    </row>
    <row r="11" spans="1:47" ht="15" customHeight="1" x14ac:dyDescent="0.3">
      <c r="A11" s="394"/>
    </row>
    <row r="12" spans="1:47" ht="27" customHeight="1" x14ac:dyDescent="0.3">
      <c r="A12" s="394"/>
    </row>
    <row r="13" spans="1:47" ht="15" customHeight="1" x14ac:dyDescent="0.3">
      <c r="A13" s="394"/>
    </row>
    <row r="14" spans="1:47" ht="18" customHeight="1" x14ac:dyDescent="0.3">
      <c r="A14" s="395" t="s">
        <v>2680</v>
      </c>
      <c r="B14" s="396"/>
      <c r="C14" s="397"/>
      <c r="D14" s="396"/>
      <c r="E14" s="397"/>
      <c r="F14" s="396"/>
      <c r="G14" s="397"/>
      <c r="H14" s="397"/>
      <c r="I14" s="396"/>
      <c r="J14" s="396"/>
      <c r="K14" s="396"/>
      <c r="L14" s="396"/>
      <c r="M14" s="398"/>
      <c r="N14" s="396"/>
      <c r="O14" s="398"/>
      <c r="P14" s="396"/>
      <c r="Q14" s="398"/>
    </row>
    <row r="15" spans="1:47" ht="7.5" customHeight="1" x14ac:dyDescent="0.25">
      <c r="B15" s="374"/>
      <c r="C15" s="399"/>
      <c r="D15" s="374"/>
      <c r="E15" s="399"/>
      <c r="F15" s="374"/>
      <c r="G15" s="399"/>
      <c r="H15" s="399"/>
      <c r="I15" s="374"/>
      <c r="J15" s="374"/>
      <c r="K15" s="374"/>
      <c r="L15" s="374"/>
      <c r="N15" s="374"/>
      <c r="P15" s="374"/>
    </row>
    <row r="16" spans="1:47" s="391" customFormat="1" ht="48" customHeight="1" x14ac:dyDescent="0.3">
      <c r="A16" s="400" t="s">
        <v>2681</v>
      </c>
      <c r="B16" s="401"/>
      <c r="C16" s="402" t="s">
        <v>2682</v>
      </c>
      <c r="D16" s="401"/>
      <c r="E16" s="757" t="s">
        <v>2683</v>
      </c>
      <c r="F16" s="757"/>
      <c r="G16" s="402" t="s">
        <v>2684</v>
      </c>
      <c r="H16" s="403"/>
      <c r="I16" s="404" t="s">
        <v>2685</v>
      </c>
      <c r="J16" s="401"/>
      <c r="K16" s="404" t="s">
        <v>2686</v>
      </c>
      <c r="L16" s="401"/>
      <c r="M16" s="404" t="s">
        <v>2687</v>
      </c>
      <c r="N16" s="401"/>
      <c r="O16" s="405" t="s">
        <v>2688</v>
      </c>
      <c r="P16" s="401"/>
      <c r="Q16" s="404"/>
    </row>
    <row r="17" spans="1:19" ht="9.75" customHeight="1" x14ac:dyDescent="0.3">
      <c r="A17" s="406"/>
      <c r="B17" s="758"/>
      <c r="C17" s="758"/>
      <c r="D17" s="374"/>
      <c r="E17" s="407"/>
      <c r="F17" s="374"/>
      <c r="G17" s="408"/>
      <c r="H17" s="399"/>
      <c r="I17" s="409"/>
      <c r="J17" s="374"/>
      <c r="K17" s="377"/>
      <c r="L17" s="374"/>
      <c r="M17" s="377"/>
      <c r="N17" s="374"/>
      <c r="P17" s="374"/>
    </row>
    <row r="18" spans="1:19" s="379" customFormat="1" ht="9.6" customHeight="1" x14ac:dyDescent="0.3">
      <c r="A18" s="410"/>
      <c r="B18" s="411"/>
      <c r="C18" s="412"/>
      <c r="D18" s="412"/>
      <c r="E18" s="413"/>
      <c r="F18" s="411"/>
      <c r="G18" s="414"/>
      <c r="H18" s="415"/>
      <c r="I18" s="416"/>
      <c r="J18" s="411"/>
      <c r="K18" s="417"/>
      <c r="L18" s="411"/>
      <c r="M18" s="411"/>
      <c r="N18" s="411"/>
      <c r="O18" s="418"/>
      <c r="P18" s="411"/>
      <c r="Q18" s="419"/>
    </row>
    <row r="19" spans="1:19" s="379" customFormat="1" ht="17.399999999999999" customHeight="1" x14ac:dyDescent="0.3">
      <c r="A19" s="410"/>
      <c r="B19" s="411"/>
      <c r="C19" s="412"/>
      <c r="D19" s="412"/>
      <c r="E19" s="413"/>
      <c r="F19" s="411"/>
      <c r="G19" s="414"/>
      <c r="H19" s="415"/>
      <c r="I19" s="416"/>
      <c r="J19" s="411"/>
      <c r="K19" s="417"/>
      <c r="L19" s="411"/>
      <c r="M19" s="411"/>
      <c r="N19" s="411"/>
      <c r="O19" s="418"/>
      <c r="P19" s="411"/>
      <c r="Q19" s="419"/>
    </row>
    <row r="20" spans="1:19" s="379" customFormat="1" ht="18" customHeight="1" x14ac:dyDescent="0.3">
      <c r="A20" s="410" t="s">
        <v>2689</v>
      </c>
      <c r="B20" s="411"/>
      <c r="C20" s="412">
        <v>1000000000</v>
      </c>
      <c r="D20" s="412"/>
      <c r="E20" s="413">
        <v>1.5012799999999999</v>
      </c>
      <c r="F20" s="411"/>
      <c r="G20" s="414">
        <v>1501280000</v>
      </c>
      <c r="H20" s="415"/>
      <c r="I20" s="416">
        <v>44825</v>
      </c>
      <c r="J20" s="411"/>
      <c r="K20" s="417">
        <v>7.4999999999999997E-3</v>
      </c>
      <c r="L20" s="411"/>
      <c r="M20" s="411" t="s">
        <v>2690</v>
      </c>
      <c r="N20" s="411"/>
      <c r="O20" s="418" t="s">
        <v>2691</v>
      </c>
      <c r="P20" s="411"/>
      <c r="Q20" s="419"/>
      <c r="S20" s="708">
        <v>0.63835616438356169</v>
      </c>
    </row>
    <row r="21" spans="1:19" s="379" customFormat="1" ht="18" customHeight="1" x14ac:dyDescent="0.3">
      <c r="A21" s="410" t="s">
        <v>2692</v>
      </c>
      <c r="B21" s="411"/>
      <c r="C21" s="412">
        <v>135000000</v>
      </c>
      <c r="D21" s="412"/>
      <c r="E21" s="413">
        <v>1.4870399999999999</v>
      </c>
      <c r="F21" s="411"/>
      <c r="G21" s="414">
        <v>200750400</v>
      </c>
      <c r="H21" s="415"/>
      <c r="I21" s="416">
        <v>49580</v>
      </c>
      <c r="J21" s="411"/>
      <c r="K21" s="417">
        <v>1.5970000000000002E-2</v>
      </c>
      <c r="L21" s="411"/>
      <c r="M21" s="411" t="s">
        <v>2690</v>
      </c>
      <c r="N21" s="411"/>
      <c r="O21" s="418" t="s">
        <v>2693</v>
      </c>
      <c r="P21" s="411"/>
      <c r="Q21" s="419"/>
      <c r="S21" s="708">
        <v>13.665753424657535</v>
      </c>
    </row>
    <row r="22" spans="1:19" s="379" customFormat="1" ht="18" customHeight="1" x14ac:dyDescent="0.3">
      <c r="A22" s="410" t="s">
        <v>2694</v>
      </c>
      <c r="B22" s="411"/>
      <c r="C22" s="412">
        <v>1750000000</v>
      </c>
      <c r="D22" s="412"/>
      <c r="E22" s="413">
        <v>1.4605999999999999</v>
      </c>
      <c r="F22" s="411"/>
      <c r="G22" s="414">
        <v>2556050000</v>
      </c>
      <c r="H22" s="415"/>
      <c r="I22" s="416">
        <v>45219</v>
      </c>
      <c r="J22" s="411"/>
      <c r="K22" s="417">
        <v>1E-3</v>
      </c>
      <c r="L22" s="411"/>
      <c r="M22" s="411" t="s">
        <v>2690</v>
      </c>
      <c r="N22" s="411"/>
      <c r="O22" s="418" t="s">
        <v>2695</v>
      </c>
      <c r="P22" s="411"/>
      <c r="Q22" s="419"/>
      <c r="S22" s="708">
        <v>1.7178082191780821</v>
      </c>
    </row>
    <row r="23" spans="1:19" s="379" customFormat="1" ht="18" customHeight="1" x14ac:dyDescent="0.3">
      <c r="A23" s="410" t="s">
        <v>2696</v>
      </c>
      <c r="B23" s="411"/>
      <c r="C23" s="412">
        <v>1500000000</v>
      </c>
      <c r="D23" s="412"/>
      <c r="E23" s="413">
        <v>1.4769600000000001</v>
      </c>
      <c r="F23" s="411"/>
      <c r="G23" s="414">
        <v>2215440000</v>
      </c>
      <c r="H23" s="415"/>
      <c r="I23" s="416">
        <v>44952</v>
      </c>
      <c r="J23" s="411"/>
      <c r="K23" s="417">
        <v>2E-3</v>
      </c>
      <c r="L23" s="411"/>
      <c r="M23" s="411" t="s">
        <v>2690</v>
      </c>
      <c r="N23" s="411"/>
      <c r="O23" s="418" t="s">
        <v>2697</v>
      </c>
      <c r="P23" s="411"/>
      <c r="Q23" s="419"/>
      <c r="S23" s="708">
        <v>0.98630136986301364</v>
      </c>
    </row>
    <row r="24" spans="1:19" s="379" customFormat="1" ht="19.8" customHeight="1" x14ac:dyDescent="0.3">
      <c r="A24" s="410" t="s">
        <v>2698</v>
      </c>
      <c r="B24" s="411"/>
      <c r="C24" s="420">
        <v>2000000000</v>
      </c>
      <c r="D24" s="412"/>
      <c r="E24" s="413">
        <v>1</v>
      </c>
      <c r="F24" s="411"/>
      <c r="G24" s="414">
        <v>2000000000</v>
      </c>
      <c r="H24" s="415"/>
      <c r="I24" s="416">
        <v>44958</v>
      </c>
      <c r="J24" s="411"/>
      <c r="K24" s="421" t="s">
        <v>2699</v>
      </c>
      <c r="L24" s="411"/>
      <c r="M24" s="411" t="s">
        <v>2700</v>
      </c>
      <c r="N24" s="411"/>
      <c r="O24" s="418" t="s">
        <v>2701</v>
      </c>
      <c r="P24" s="411"/>
      <c r="Q24" s="419"/>
      <c r="S24" s="708">
        <v>1.0027397260273974</v>
      </c>
    </row>
    <row r="25" spans="1:19" s="379" customFormat="1" ht="18" customHeight="1" x14ac:dyDescent="0.3">
      <c r="A25" s="423" t="s">
        <v>2702</v>
      </c>
      <c r="B25" s="424"/>
      <c r="C25" s="425">
        <v>400000000</v>
      </c>
      <c r="D25" s="426"/>
      <c r="E25" s="427">
        <v>1.806</v>
      </c>
      <c r="F25" s="424"/>
      <c r="G25" s="428">
        <v>722400000</v>
      </c>
      <c r="H25" s="429"/>
      <c r="I25" s="430">
        <v>45032</v>
      </c>
      <c r="J25" s="424"/>
      <c r="K25" s="410" t="s">
        <v>2703</v>
      </c>
      <c r="L25" s="411"/>
      <c r="M25" s="411" t="s">
        <v>2700</v>
      </c>
      <c r="N25" s="411"/>
      <c r="O25" s="418" t="s">
        <v>2704</v>
      </c>
      <c r="P25" s="411"/>
      <c r="Q25" s="419"/>
      <c r="S25" s="708">
        <v>1.2054794520547945</v>
      </c>
    </row>
    <row r="26" spans="1:19" s="379" customFormat="1" ht="18" customHeight="1" x14ac:dyDescent="0.3">
      <c r="A26" s="410" t="s">
        <v>2705</v>
      </c>
      <c r="B26" s="411"/>
      <c r="C26" s="412">
        <v>1250000000</v>
      </c>
      <c r="D26" s="412"/>
      <c r="E26" s="413">
        <v>1.54236</v>
      </c>
      <c r="F26" s="411"/>
      <c r="G26" s="414">
        <v>1927950000</v>
      </c>
      <c r="H26" s="415"/>
      <c r="I26" s="416">
        <v>45301</v>
      </c>
      <c r="J26" s="411"/>
      <c r="K26" s="417">
        <v>2.5000000000000001E-3</v>
      </c>
      <c r="L26" s="411"/>
      <c r="M26" s="411" t="s">
        <v>2690</v>
      </c>
      <c r="N26" s="411"/>
      <c r="O26" s="418" t="s">
        <v>2706</v>
      </c>
      <c r="P26" s="411"/>
      <c r="Q26" s="419"/>
      <c r="S26" s="708">
        <v>1.9424657534246574</v>
      </c>
    </row>
    <row r="27" spans="1:19" s="379" customFormat="1" ht="18" customHeight="1" x14ac:dyDescent="0.3">
      <c r="A27" s="410" t="s">
        <v>2707</v>
      </c>
      <c r="B27" s="411"/>
      <c r="C27" s="431">
        <v>1750000000</v>
      </c>
      <c r="D27" s="412"/>
      <c r="E27" s="413">
        <v>1.3319000000000001</v>
      </c>
      <c r="F27" s="411"/>
      <c r="G27" s="414">
        <v>2330825000</v>
      </c>
      <c r="H27" s="415"/>
      <c r="I27" s="416">
        <v>44727</v>
      </c>
      <c r="J27" s="411"/>
      <c r="K27" s="417">
        <v>2.1000000000000001E-2</v>
      </c>
      <c r="L27" s="411"/>
      <c r="M27" s="411" t="s">
        <v>2690</v>
      </c>
      <c r="N27" s="432"/>
      <c r="O27" s="432" t="s">
        <v>2708</v>
      </c>
      <c r="P27" s="411"/>
      <c r="Q27" s="419"/>
      <c r="S27" s="708">
        <v>0.36986301369863012</v>
      </c>
    </row>
    <row r="28" spans="1:19" s="437" customFormat="1" ht="18" customHeight="1" x14ac:dyDescent="0.3">
      <c r="A28" s="423" t="s">
        <v>2709</v>
      </c>
      <c r="B28" s="424"/>
      <c r="C28" s="426">
        <v>1250000000</v>
      </c>
      <c r="D28" s="426"/>
      <c r="E28" s="427">
        <v>1.5620000000000001</v>
      </c>
      <c r="F28" s="424"/>
      <c r="G28" s="428">
        <v>1952500000</v>
      </c>
      <c r="H28" s="429"/>
      <c r="I28" s="430">
        <v>45011</v>
      </c>
      <c r="J28" s="424"/>
      <c r="K28" s="433">
        <v>1.25E-3</v>
      </c>
      <c r="L28" s="424"/>
      <c r="M28" s="424" t="s">
        <v>2690</v>
      </c>
      <c r="N28" s="434"/>
      <c r="O28" s="435" t="s">
        <v>2710</v>
      </c>
      <c r="P28" s="424"/>
      <c r="Q28" s="436"/>
      <c r="S28" s="708">
        <v>1.1479452054794521</v>
      </c>
    </row>
    <row r="29" spans="1:19" s="437" customFormat="1" ht="18" hidden="1" customHeight="1" x14ac:dyDescent="0.3">
      <c r="A29" s="423"/>
      <c r="B29" s="424"/>
      <c r="C29" s="426"/>
      <c r="D29" s="426"/>
      <c r="E29" s="427"/>
      <c r="F29" s="424"/>
      <c r="G29" s="428"/>
      <c r="H29" s="429"/>
      <c r="I29" s="430"/>
      <c r="J29" s="424"/>
      <c r="K29" s="433"/>
      <c r="L29" s="424"/>
      <c r="M29" s="424"/>
      <c r="N29" s="434"/>
      <c r="O29" s="435"/>
      <c r="P29" s="424"/>
      <c r="Q29" s="436"/>
    </row>
    <row r="30" spans="1:19" s="437" customFormat="1" ht="18" hidden="1" thickBot="1" x14ac:dyDescent="0.35">
      <c r="A30" s="438" t="s">
        <v>2711</v>
      </c>
      <c r="B30" s="424"/>
      <c r="C30" s="426"/>
      <c r="D30" s="426"/>
      <c r="E30" s="427"/>
      <c r="F30" s="424"/>
      <c r="G30" s="439">
        <v>26204707900</v>
      </c>
      <c r="H30" s="429"/>
      <c r="I30" s="430"/>
      <c r="J30" s="424"/>
      <c r="K30" s="433"/>
      <c r="L30" s="424"/>
      <c r="M30" s="424"/>
      <c r="N30" s="434"/>
      <c r="O30" s="435"/>
      <c r="P30" s="424"/>
      <c r="Q30" s="436"/>
    </row>
    <row r="31" spans="1:19" s="437" customFormat="1" ht="18" hidden="1" thickTop="1" x14ac:dyDescent="0.3">
      <c r="A31" s="438"/>
      <c r="B31" s="424"/>
      <c r="C31" s="426"/>
      <c r="D31" s="426"/>
      <c r="E31" s="427"/>
      <c r="F31" s="424"/>
      <c r="G31" s="440"/>
      <c r="H31" s="429"/>
      <c r="I31" s="430"/>
      <c r="J31" s="424"/>
      <c r="K31" s="433"/>
      <c r="L31" s="424"/>
      <c r="M31" s="424"/>
      <c r="N31" s="434"/>
      <c r="O31" s="435"/>
      <c r="P31" s="424"/>
      <c r="Q31" s="436"/>
    </row>
    <row r="32" spans="1:19" s="437" customFormat="1" ht="18" customHeight="1" x14ac:dyDescent="0.3">
      <c r="A32" s="709" t="s">
        <v>2712</v>
      </c>
      <c r="B32" s="424"/>
      <c r="C32" s="441">
        <v>1500000000</v>
      </c>
      <c r="D32" s="426"/>
      <c r="E32" s="427">
        <v>1</v>
      </c>
      <c r="F32" s="424"/>
      <c r="G32" s="428">
        <v>1500000000</v>
      </c>
      <c r="H32" s="429"/>
      <c r="I32" s="430">
        <v>45012</v>
      </c>
      <c r="J32" s="424"/>
      <c r="K32" s="442" t="s">
        <v>2713</v>
      </c>
      <c r="L32" s="424"/>
      <c r="M32" s="424" t="s">
        <v>2700</v>
      </c>
      <c r="N32" s="434"/>
      <c r="O32" s="435" t="s">
        <v>2714</v>
      </c>
      <c r="P32" s="424"/>
      <c r="Q32" s="436"/>
      <c r="S32" s="708">
        <v>1.1506849315068493</v>
      </c>
    </row>
    <row r="33" spans="1:47" s="437" customFormat="1" ht="18" hidden="1" thickBot="1" x14ac:dyDescent="0.35">
      <c r="A33" s="438" t="s">
        <v>2715</v>
      </c>
      <c r="B33" s="424"/>
      <c r="C33" s="441"/>
      <c r="D33" s="426"/>
      <c r="E33" s="427"/>
      <c r="F33" s="424"/>
      <c r="G33" s="439">
        <v>1500000000</v>
      </c>
      <c r="H33" s="429"/>
      <c r="I33" s="430"/>
      <c r="J33" s="424"/>
      <c r="K33" s="442"/>
      <c r="L33" s="424"/>
      <c r="M33" s="424"/>
      <c r="N33" s="434"/>
      <c r="O33" s="435"/>
      <c r="P33" s="424"/>
      <c r="Q33" s="436"/>
    </row>
    <row r="34" spans="1:47" s="437" customFormat="1" ht="17.399999999999999" x14ac:dyDescent="0.3">
      <c r="A34" s="423" t="s">
        <v>2716</v>
      </c>
      <c r="B34" s="424"/>
      <c r="C34" s="443">
        <v>160000000</v>
      </c>
      <c r="D34" s="426"/>
      <c r="E34" s="427">
        <v>1.4650000000000001</v>
      </c>
      <c r="F34" s="424"/>
      <c r="G34" s="440">
        <v>234400000</v>
      </c>
      <c r="H34" s="429"/>
      <c r="I34" s="430">
        <v>46119</v>
      </c>
      <c r="J34" s="424"/>
      <c r="K34" s="433">
        <v>3.5E-4</v>
      </c>
      <c r="L34" s="424"/>
      <c r="M34" s="424" t="s">
        <v>2690</v>
      </c>
      <c r="N34" s="434"/>
      <c r="O34" s="435" t="s">
        <v>2717</v>
      </c>
      <c r="P34" s="424"/>
      <c r="Q34" s="436"/>
      <c r="S34" s="708">
        <v>4.183561643835616</v>
      </c>
    </row>
    <row r="35" spans="1:47" s="437" customFormat="1" ht="17.399999999999999" x14ac:dyDescent="0.3">
      <c r="A35" s="423" t="s">
        <v>2718</v>
      </c>
      <c r="B35" s="424"/>
      <c r="C35" s="443">
        <v>325000000</v>
      </c>
      <c r="D35" s="426"/>
      <c r="E35" s="427">
        <v>1.4515</v>
      </c>
      <c r="F35" s="424"/>
      <c r="G35" s="440">
        <v>471737500</v>
      </c>
      <c r="H35" s="429"/>
      <c r="I35" s="430">
        <v>45282</v>
      </c>
      <c r="J35" s="424"/>
      <c r="K35" s="433">
        <v>9.6000000000000002E-4</v>
      </c>
      <c r="L35" s="424"/>
      <c r="M35" s="424" t="s">
        <v>2690</v>
      </c>
      <c r="N35" s="434"/>
      <c r="O35" s="435" t="s">
        <v>2719</v>
      </c>
      <c r="P35" s="424"/>
      <c r="Q35" s="436"/>
      <c r="S35" s="708">
        <v>1.8904109589041096</v>
      </c>
    </row>
    <row r="36" spans="1:47" s="422" customFormat="1" ht="17.399999999999999" customHeight="1" x14ac:dyDescent="0.3">
      <c r="A36" s="423" t="s">
        <v>2720</v>
      </c>
      <c r="B36" s="444"/>
      <c r="C36" s="445">
        <v>2000000000</v>
      </c>
      <c r="D36" s="444"/>
      <c r="E36" s="427">
        <v>0.86499999999999999</v>
      </c>
      <c r="F36" s="444"/>
      <c r="G36" s="440">
        <v>1730000000</v>
      </c>
      <c r="H36" s="446"/>
      <c r="I36" s="430">
        <v>45033</v>
      </c>
      <c r="J36" s="444"/>
      <c r="K36" s="442" t="s">
        <v>2721</v>
      </c>
      <c r="L36" s="444"/>
      <c r="M36" s="424" t="s">
        <v>2700</v>
      </c>
      <c r="N36" s="444"/>
      <c r="O36" s="435" t="s">
        <v>2722</v>
      </c>
      <c r="P36" s="444"/>
      <c r="S36" s="708">
        <v>1.2082191780821918</v>
      </c>
    </row>
    <row r="37" spans="1:47" s="422" customFormat="1" ht="17.399999999999999" customHeight="1" x14ac:dyDescent="0.3">
      <c r="A37" s="423" t="s">
        <v>2723</v>
      </c>
      <c r="B37" s="444"/>
      <c r="C37" s="426">
        <v>1250000000</v>
      </c>
      <c r="D37" s="444"/>
      <c r="E37" s="427">
        <v>1.4711000000000001</v>
      </c>
      <c r="F37" s="444"/>
      <c r="G37" s="440">
        <v>1838875000</v>
      </c>
      <c r="H37" s="446"/>
      <c r="I37" s="430">
        <v>47277</v>
      </c>
      <c r="J37" s="444"/>
      <c r="K37" s="433">
        <v>5.0000000000000001E-4</v>
      </c>
      <c r="L37" s="444"/>
      <c r="M37" s="424" t="s">
        <v>2690</v>
      </c>
      <c r="N37" s="444"/>
      <c r="O37" s="435" t="s">
        <v>2724</v>
      </c>
      <c r="P37" s="444"/>
      <c r="S37" s="708">
        <v>7.3561643835616435</v>
      </c>
    </row>
    <row r="38" spans="1:47" s="422" customFormat="1" ht="17.399999999999999" customHeight="1" x14ac:dyDescent="0.3">
      <c r="A38" s="423" t="s">
        <v>2725</v>
      </c>
      <c r="B38" s="444"/>
      <c r="C38" s="425">
        <v>1500000000</v>
      </c>
      <c r="D38" s="444"/>
      <c r="E38" s="427">
        <v>1.7450000000000001</v>
      </c>
      <c r="F38" s="444"/>
      <c r="G38" s="440">
        <v>2617500000</v>
      </c>
      <c r="H38" s="446"/>
      <c r="I38" s="430">
        <v>46280</v>
      </c>
      <c r="J38" s="444"/>
      <c r="K38" s="433" t="s">
        <v>2726</v>
      </c>
      <c r="L38" s="444"/>
      <c r="M38" s="424" t="s">
        <v>2700</v>
      </c>
      <c r="N38" s="444"/>
      <c r="O38" s="435" t="s">
        <v>2727</v>
      </c>
      <c r="P38" s="444"/>
      <c r="S38" s="708">
        <v>4.624657534246575</v>
      </c>
    </row>
    <row r="39" spans="1:47" s="422" customFormat="1" ht="17.399999999999999" customHeight="1" x14ac:dyDescent="0.3">
      <c r="A39" s="423" t="s">
        <v>2728</v>
      </c>
      <c r="B39" s="444"/>
      <c r="C39" s="426">
        <v>2750000000</v>
      </c>
      <c r="D39" s="444"/>
      <c r="E39" s="427">
        <v>1.42</v>
      </c>
      <c r="F39" s="444"/>
      <c r="G39" s="440">
        <v>3905000000</v>
      </c>
      <c r="H39" s="446"/>
      <c r="I39" s="430">
        <v>46413</v>
      </c>
      <c r="J39" s="444"/>
      <c r="K39" s="433">
        <v>1.25E-3</v>
      </c>
      <c r="L39" s="444"/>
      <c r="M39" s="424" t="s">
        <v>2690</v>
      </c>
      <c r="N39" s="444"/>
      <c r="O39" s="435" t="s">
        <v>2729</v>
      </c>
      <c r="P39" s="444"/>
      <c r="S39" s="708">
        <v>4.9890410958904106</v>
      </c>
    </row>
    <row r="40" spans="1:47" s="422" customFormat="1" ht="22.2" customHeight="1" thickBot="1" x14ac:dyDescent="0.35">
      <c r="A40" s="759" t="s">
        <v>2730</v>
      </c>
      <c r="B40" s="759"/>
      <c r="C40" s="759"/>
      <c r="D40" s="759"/>
      <c r="E40" s="759"/>
      <c r="F40" s="444"/>
      <c r="G40" s="439">
        <v>27704707900</v>
      </c>
      <c r="H40" s="446"/>
      <c r="I40" s="440"/>
      <c r="J40" s="444"/>
      <c r="K40" s="447"/>
      <c r="L40" s="444"/>
      <c r="M40" s="448"/>
      <c r="N40" s="444"/>
      <c r="P40" s="444"/>
    </row>
    <row r="41" spans="1:47" s="422" customFormat="1" ht="18" customHeight="1" thickTop="1" x14ac:dyDescent="0.25">
      <c r="A41" s="759"/>
      <c r="B41" s="759"/>
      <c r="C41" s="759"/>
      <c r="D41" s="759"/>
      <c r="E41" s="759"/>
      <c r="F41" s="444"/>
      <c r="G41" s="449"/>
      <c r="H41" s="446"/>
      <c r="I41" s="450"/>
      <c r="J41" s="444"/>
      <c r="K41" s="451"/>
      <c r="L41" s="444"/>
      <c r="M41" s="448"/>
      <c r="N41" s="444"/>
      <c r="P41" s="444"/>
    </row>
    <row r="42" spans="1:47" ht="9.75" customHeight="1" x14ac:dyDescent="0.3">
      <c r="B42" s="452"/>
      <c r="C42" s="452"/>
      <c r="D42" s="374"/>
      <c r="E42" s="407"/>
      <c r="F42" s="374"/>
      <c r="G42" s="453"/>
      <c r="H42" s="399"/>
      <c r="I42" s="409"/>
      <c r="J42" s="374"/>
      <c r="K42" s="454"/>
      <c r="L42" s="374"/>
      <c r="M42" s="376"/>
      <c r="N42" s="374"/>
      <c r="P42" s="374"/>
    </row>
    <row r="43" spans="1:47" ht="18" customHeight="1" x14ac:dyDescent="0.3">
      <c r="A43" s="455" t="s">
        <v>2731</v>
      </c>
      <c r="B43" s="456"/>
      <c r="C43" s="456"/>
      <c r="D43" s="444"/>
      <c r="E43" s="457"/>
      <c r="F43" s="444"/>
      <c r="G43" s="458">
        <v>2.9985279567246323E-2</v>
      </c>
      <c r="H43" s="446"/>
      <c r="I43" s="455" t="s">
        <v>2732</v>
      </c>
      <c r="J43" s="455"/>
      <c r="K43" s="455"/>
      <c r="L43" s="455"/>
      <c r="M43" s="459">
        <v>5.5E-2</v>
      </c>
      <c r="N43" s="374"/>
      <c r="P43" s="374"/>
    </row>
    <row r="44" spans="1:47" ht="18" hidden="1" customHeight="1" x14ac:dyDescent="0.3">
      <c r="A44" s="455" t="s">
        <v>2733</v>
      </c>
      <c r="B44" s="456"/>
      <c r="C44" s="456"/>
      <c r="D44" s="444"/>
      <c r="E44" s="457"/>
      <c r="F44" s="444"/>
      <c r="G44" s="458">
        <v>2.9985279567246323E-2</v>
      </c>
      <c r="H44" s="399"/>
      <c r="I44" s="460" t="s">
        <v>2734</v>
      </c>
      <c r="J44" s="460"/>
      <c r="K44" s="460"/>
      <c r="L44" s="460"/>
      <c r="M44" s="461">
        <v>0.1</v>
      </c>
      <c r="N44" s="374"/>
      <c r="P44" s="374"/>
    </row>
    <row r="45" spans="1:47" ht="8.25" customHeight="1" x14ac:dyDescent="0.3">
      <c r="A45" s="760"/>
      <c r="B45" s="760"/>
      <c r="C45" s="760"/>
      <c r="D45" s="760"/>
      <c r="E45" s="760"/>
      <c r="F45" s="760"/>
      <c r="G45" s="760"/>
      <c r="H45" s="462"/>
      <c r="I45" s="462"/>
      <c r="J45" s="462"/>
      <c r="K45" s="462"/>
      <c r="L45" s="462"/>
      <c r="M45" s="462"/>
      <c r="N45" s="462"/>
      <c r="P45" s="462"/>
    </row>
    <row r="46" spans="1:47" s="422" customFormat="1" ht="18" customHeight="1" x14ac:dyDescent="0.3">
      <c r="A46" s="761" t="s">
        <v>2735</v>
      </c>
      <c r="B46" s="761"/>
      <c r="C46" s="761"/>
      <c r="D46" s="761"/>
      <c r="E46" s="761"/>
      <c r="G46" s="463">
        <v>30.668589795136523</v>
      </c>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row>
    <row r="47" spans="1:47" ht="18" customHeight="1" x14ac:dyDescent="0.3">
      <c r="A47" s="761" t="s">
        <v>2736</v>
      </c>
      <c r="B47" s="761"/>
      <c r="C47" s="761"/>
      <c r="D47" s="761"/>
      <c r="E47" s="761"/>
      <c r="F47" s="374"/>
      <c r="G47" s="463">
        <v>31.325396305993685</v>
      </c>
      <c r="H47" s="399"/>
      <c r="I47" s="409"/>
      <c r="J47" s="374"/>
      <c r="K47" s="454"/>
      <c r="L47" s="374"/>
      <c r="M47" s="376"/>
      <c r="N47" s="374"/>
      <c r="P47" s="374"/>
    </row>
    <row r="48" spans="1:47" ht="7.5" customHeight="1" x14ac:dyDescent="0.25">
      <c r="A48" s="464"/>
      <c r="B48" s="377"/>
      <c r="C48" s="465"/>
      <c r="D48" s="377"/>
      <c r="E48" s="422"/>
      <c r="F48" s="377"/>
      <c r="G48" s="422"/>
      <c r="H48" s="377"/>
      <c r="I48" s="377"/>
      <c r="J48" s="377"/>
      <c r="K48" s="377"/>
      <c r="L48" s="377"/>
      <c r="M48" s="377"/>
      <c r="N48" s="377"/>
      <c r="P48" s="377"/>
    </row>
    <row r="49" spans="1:15" ht="27" customHeight="1" x14ac:dyDescent="0.3">
      <c r="A49" s="466" t="s">
        <v>2737</v>
      </c>
      <c r="C49" s="467"/>
      <c r="E49" s="468"/>
      <c r="G49" s="467" t="s">
        <v>2738</v>
      </c>
      <c r="H49" s="469"/>
      <c r="I49" s="467" t="s">
        <v>2739</v>
      </c>
      <c r="K49" s="467" t="s">
        <v>2740</v>
      </c>
      <c r="O49" s="378"/>
    </row>
    <row r="50" spans="1:15" ht="5.25" customHeight="1" x14ac:dyDescent="0.3">
      <c r="A50" s="406"/>
      <c r="B50" s="470"/>
      <c r="C50" s="453"/>
      <c r="D50" s="470"/>
      <c r="E50" s="471"/>
      <c r="F50" s="470"/>
      <c r="G50" s="453"/>
      <c r="H50" s="453"/>
      <c r="I50" s="453"/>
      <c r="J50" s="470"/>
      <c r="K50" s="453"/>
    </row>
    <row r="51" spans="1:15" ht="18" customHeight="1" x14ac:dyDescent="0.3">
      <c r="A51" s="406"/>
      <c r="B51" s="470"/>
      <c r="C51" s="453"/>
      <c r="D51" s="470"/>
      <c r="E51" s="471"/>
      <c r="F51" s="470"/>
      <c r="G51" s="453"/>
      <c r="H51" s="453"/>
      <c r="I51" s="453"/>
      <c r="J51" s="470"/>
      <c r="K51" s="453"/>
      <c r="O51" s="472"/>
    </row>
    <row r="52" spans="1:15" ht="18" customHeight="1" x14ac:dyDescent="0.3">
      <c r="A52" s="406" t="s">
        <v>2689</v>
      </c>
      <c r="B52" s="470"/>
      <c r="C52" s="453"/>
      <c r="D52" s="470"/>
      <c r="E52" s="471"/>
      <c r="F52" s="470"/>
      <c r="G52" s="424" t="s">
        <v>2741</v>
      </c>
      <c r="H52" s="424"/>
      <c r="I52" s="424" t="s">
        <v>2742</v>
      </c>
      <c r="J52" s="473"/>
      <c r="K52" s="424" t="s">
        <v>2742</v>
      </c>
      <c r="O52" s="472"/>
    </row>
    <row r="53" spans="1:15" ht="18" customHeight="1" x14ac:dyDescent="0.3">
      <c r="A53" s="406" t="s">
        <v>2692</v>
      </c>
      <c r="B53" s="470"/>
      <c r="C53" s="453"/>
      <c r="D53" s="470"/>
      <c r="E53" s="471"/>
      <c r="F53" s="470"/>
      <c r="G53" s="424" t="s">
        <v>2741</v>
      </c>
      <c r="H53" s="424"/>
      <c r="I53" s="424" t="s">
        <v>2742</v>
      </c>
      <c r="J53" s="473"/>
      <c r="K53" s="424" t="s">
        <v>2742</v>
      </c>
    </row>
    <row r="54" spans="1:15" ht="18" customHeight="1" x14ac:dyDescent="0.3">
      <c r="A54" s="406" t="s">
        <v>2694</v>
      </c>
      <c r="B54" s="470"/>
      <c r="C54" s="453"/>
      <c r="D54" s="470"/>
      <c r="E54" s="471"/>
      <c r="F54" s="470"/>
      <c r="G54" s="424" t="s">
        <v>2741</v>
      </c>
      <c r="H54" s="424"/>
      <c r="I54" s="424" t="s">
        <v>2742</v>
      </c>
      <c r="J54" s="473"/>
      <c r="K54" s="424" t="s">
        <v>2742</v>
      </c>
    </row>
    <row r="55" spans="1:15" ht="18" customHeight="1" x14ac:dyDescent="0.3">
      <c r="A55" s="406" t="s">
        <v>2696</v>
      </c>
      <c r="B55" s="470"/>
      <c r="C55" s="453"/>
      <c r="D55" s="470"/>
      <c r="E55" s="471"/>
      <c r="F55" s="470"/>
      <c r="G55" s="424" t="s">
        <v>2741</v>
      </c>
      <c r="H55" s="424"/>
      <c r="I55" s="424" t="s">
        <v>2742</v>
      </c>
      <c r="J55" s="473"/>
      <c r="K55" s="424" t="s">
        <v>2742</v>
      </c>
    </row>
    <row r="56" spans="1:15" ht="18" customHeight="1" x14ac:dyDescent="0.3">
      <c r="A56" s="406" t="s">
        <v>2698</v>
      </c>
      <c r="B56" s="470"/>
      <c r="C56" s="453"/>
      <c r="D56" s="470"/>
      <c r="E56" s="471"/>
      <c r="F56" s="470"/>
      <c r="G56" s="424" t="s">
        <v>2741</v>
      </c>
      <c r="H56" s="424"/>
      <c r="I56" s="424" t="s">
        <v>2742</v>
      </c>
      <c r="J56" s="473"/>
      <c r="K56" s="424" t="s">
        <v>2742</v>
      </c>
    </row>
    <row r="57" spans="1:15" ht="18" customHeight="1" x14ac:dyDescent="0.3">
      <c r="A57" s="406" t="s">
        <v>2702</v>
      </c>
      <c r="B57" s="470"/>
      <c r="C57" s="453"/>
      <c r="D57" s="470"/>
      <c r="E57" s="471"/>
      <c r="F57" s="470"/>
      <c r="G57" s="424" t="s">
        <v>2741</v>
      </c>
      <c r="H57" s="424"/>
      <c r="I57" s="424" t="s">
        <v>2742</v>
      </c>
      <c r="J57" s="473"/>
      <c r="K57" s="424" t="s">
        <v>2742</v>
      </c>
    </row>
    <row r="58" spans="1:15" ht="18" customHeight="1" x14ac:dyDescent="0.3">
      <c r="A58" s="406" t="s">
        <v>2705</v>
      </c>
      <c r="B58" s="470"/>
      <c r="C58" s="453"/>
      <c r="D58" s="470"/>
      <c r="E58" s="471"/>
      <c r="F58" s="470"/>
      <c r="G58" s="424" t="s">
        <v>2741</v>
      </c>
      <c r="H58" s="424"/>
      <c r="I58" s="424" t="s">
        <v>2742</v>
      </c>
      <c r="J58" s="473"/>
      <c r="K58" s="424" t="s">
        <v>2742</v>
      </c>
    </row>
    <row r="59" spans="1:15" ht="18" customHeight="1" x14ac:dyDescent="0.3">
      <c r="A59" s="406" t="s">
        <v>2707</v>
      </c>
      <c r="B59" s="470"/>
      <c r="C59" s="453"/>
      <c r="D59" s="470"/>
      <c r="E59" s="471"/>
      <c r="F59" s="470"/>
      <c r="G59" s="424" t="s">
        <v>2741</v>
      </c>
      <c r="H59" s="424"/>
      <c r="I59" s="424" t="s">
        <v>2742</v>
      </c>
      <c r="J59" s="473"/>
      <c r="K59" s="424" t="s">
        <v>2742</v>
      </c>
    </row>
    <row r="60" spans="1:15" ht="17.399999999999999" x14ac:dyDescent="0.3">
      <c r="A60" s="406" t="s">
        <v>2709</v>
      </c>
      <c r="B60" s="470"/>
      <c r="C60" s="453"/>
      <c r="D60" s="470"/>
      <c r="E60" s="471"/>
      <c r="F60" s="470"/>
      <c r="G60" s="424" t="s">
        <v>2741</v>
      </c>
      <c r="H60" s="424"/>
      <c r="I60" s="424" t="s">
        <v>2742</v>
      </c>
      <c r="J60" s="473"/>
      <c r="K60" s="424" t="s">
        <v>2742</v>
      </c>
    </row>
    <row r="61" spans="1:15" ht="18" customHeight="1" x14ac:dyDescent="0.3">
      <c r="A61" s="406" t="s">
        <v>2743</v>
      </c>
      <c r="B61" s="470"/>
      <c r="C61" s="453"/>
      <c r="D61" s="470"/>
      <c r="E61" s="471"/>
      <c r="F61" s="470"/>
      <c r="G61" s="424" t="s">
        <v>2741</v>
      </c>
      <c r="H61" s="424"/>
      <c r="I61" s="424" t="s">
        <v>2742</v>
      </c>
      <c r="J61" s="473"/>
      <c r="K61" s="424" t="s">
        <v>2742</v>
      </c>
    </row>
    <row r="62" spans="1:15" ht="18" customHeight="1" x14ac:dyDescent="0.3">
      <c r="A62" s="406" t="s">
        <v>2716</v>
      </c>
      <c r="B62" s="470"/>
      <c r="C62" s="453"/>
      <c r="D62" s="470"/>
      <c r="E62" s="471"/>
      <c r="F62" s="470"/>
      <c r="G62" s="424" t="s">
        <v>2741</v>
      </c>
      <c r="H62" s="424"/>
      <c r="I62" s="424" t="s">
        <v>2742</v>
      </c>
      <c r="J62" s="473"/>
      <c r="K62" s="424" t="s">
        <v>2742</v>
      </c>
    </row>
    <row r="63" spans="1:15" ht="18" customHeight="1" x14ac:dyDescent="0.3">
      <c r="A63" s="406" t="s">
        <v>2718</v>
      </c>
      <c r="B63" s="470"/>
      <c r="C63" s="453"/>
      <c r="D63" s="470"/>
      <c r="E63" s="471"/>
      <c r="F63" s="470"/>
      <c r="G63" s="424" t="s">
        <v>2741</v>
      </c>
      <c r="H63" s="424"/>
      <c r="I63" s="424" t="s">
        <v>2742</v>
      </c>
      <c r="J63" s="473"/>
      <c r="K63" s="424" t="s">
        <v>2742</v>
      </c>
    </row>
    <row r="64" spans="1:15" ht="18" customHeight="1" x14ac:dyDescent="0.3">
      <c r="A64" s="406" t="s">
        <v>2720</v>
      </c>
      <c r="B64" s="470"/>
      <c r="C64" s="453"/>
      <c r="D64" s="470"/>
      <c r="E64" s="471"/>
      <c r="F64" s="470"/>
      <c r="G64" s="424" t="s">
        <v>2741</v>
      </c>
      <c r="H64" s="424"/>
      <c r="I64" s="424" t="s">
        <v>2742</v>
      </c>
      <c r="J64" s="473"/>
      <c r="K64" s="424" t="s">
        <v>2742</v>
      </c>
    </row>
    <row r="65" spans="1:17" ht="18" customHeight="1" x14ac:dyDescent="0.3">
      <c r="A65" s="406" t="s">
        <v>2723</v>
      </c>
      <c r="B65" s="470"/>
      <c r="C65" s="453"/>
      <c r="D65" s="470"/>
      <c r="E65" s="471"/>
      <c r="F65" s="470"/>
      <c r="G65" s="424" t="s">
        <v>2741</v>
      </c>
      <c r="H65" s="424"/>
      <c r="I65" s="424" t="s">
        <v>2742</v>
      </c>
      <c r="J65" s="473"/>
      <c r="K65" s="424" t="s">
        <v>2742</v>
      </c>
    </row>
    <row r="66" spans="1:17" ht="18" customHeight="1" x14ac:dyDescent="0.3">
      <c r="A66" s="474" t="s">
        <v>2725</v>
      </c>
      <c r="B66" s="473"/>
      <c r="C66" s="424"/>
      <c r="D66" s="473"/>
      <c r="E66" s="475"/>
      <c r="F66" s="473"/>
      <c r="G66" s="424" t="s">
        <v>2741</v>
      </c>
      <c r="H66" s="424"/>
      <c r="I66" s="424" t="s">
        <v>2742</v>
      </c>
      <c r="J66" s="473"/>
      <c r="K66" s="424" t="s">
        <v>2742</v>
      </c>
    </row>
    <row r="67" spans="1:17" ht="19.8" customHeight="1" x14ac:dyDescent="0.3">
      <c r="A67" s="474" t="s">
        <v>2728</v>
      </c>
      <c r="B67" s="473"/>
      <c r="C67" s="424"/>
      <c r="D67" s="473"/>
      <c r="E67" s="475"/>
      <c r="F67" s="473"/>
      <c r="G67" s="424" t="s">
        <v>2741</v>
      </c>
      <c r="H67" s="424"/>
      <c r="I67" s="424" t="s">
        <v>2742</v>
      </c>
      <c r="J67" s="473"/>
      <c r="K67" s="424" t="s">
        <v>2742</v>
      </c>
    </row>
    <row r="68" spans="1:17" ht="9.75" customHeight="1" x14ac:dyDescent="0.3">
      <c r="A68" s="406"/>
      <c r="C68" s="476"/>
      <c r="E68" s="476"/>
      <c r="G68" s="477"/>
      <c r="H68" s="477"/>
      <c r="I68" s="478"/>
      <c r="J68" s="478"/>
      <c r="K68" s="478"/>
    </row>
    <row r="69" spans="1:17" ht="30.9" customHeight="1" x14ac:dyDescent="0.3">
      <c r="A69" s="739" t="s">
        <v>2744</v>
      </c>
      <c r="B69" s="739"/>
      <c r="C69" s="739"/>
      <c r="D69" s="739"/>
      <c r="E69" s="739"/>
      <c r="F69" s="739"/>
      <c r="G69" s="739"/>
      <c r="H69" s="739"/>
      <c r="I69" s="739"/>
      <c r="J69" s="739"/>
      <c r="K69" s="739"/>
      <c r="L69" s="739"/>
      <c r="M69" s="739"/>
      <c r="N69" s="739"/>
      <c r="O69" s="739"/>
      <c r="P69" s="762"/>
      <c r="Q69" s="762"/>
    </row>
    <row r="70" spans="1:17" ht="15" customHeight="1" x14ac:dyDescent="0.3">
      <c r="A70" s="479" t="s">
        <v>2745</v>
      </c>
      <c r="B70" s="465"/>
      <c r="C70" s="465"/>
      <c r="D70" s="465"/>
      <c r="E70" s="465"/>
      <c r="F70" s="465"/>
      <c r="G70" s="465"/>
      <c r="H70" s="465"/>
      <c r="I70" s="465"/>
      <c r="J70" s="465"/>
      <c r="K70" s="465"/>
      <c r="L70" s="465"/>
      <c r="M70" s="465"/>
      <c r="N70" s="465"/>
      <c r="O70" s="465"/>
      <c r="P70" s="480"/>
      <c r="Q70" s="480"/>
    </row>
    <row r="71" spans="1:17" ht="15" customHeight="1" x14ac:dyDescent="0.3">
      <c r="A71" s="739" t="s">
        <v>2746</v>
      </c>
      <c r="B71" s="739"/>
      <c r="C71" s="739"/>
      <c r="D71" s="739"/>
      <c r="E71" s="739"/>
      <c r="F71" s="739"/>
      <c r="G71" s="739"/>
      <c r="H71" s="739"/>
      <c r="I71" s="739"/>
      <c r="J71" s="739"/>
      <c r="K71" s="739"/>
      <c r="L71" s="739"/>
      <c r="M71" s="739"/>
      <c r="N71" s="739"/>
      <c r="O71" s="739"/>
      <c r="P71" s="762"/>
      <c r="Q71" s="762"/>
    </row>
    <row r="72" spans="1:17" ht="31.2" customHeight="1" x14ac:dyDescent="0.3">
      <c r="A72" s="739" t="s">
        <v>2747</v>
      </c>
      <c r="B72" s="739"/>
      <c r="C72" s="739"/>
      <c r="D72" s="739"/>
      <c r="E72" s="739"/>
      <c r="F72" s="739"/>
      <c r="G72" s="739"/>
      <c r="H72" s="739"/>
      <c r="I72" s="739"/>
      <c r="J72" s="739"/>
      <c r="K72" s="739"/>
      <c r="L72" s="739"/>
      <c r="M72" s="739"/>
      <c r="N72" s="739"/>
      <c r="O72" s="739"/>
      <c r="P72" s="762"/>
      <c r="Q72" s="762"/>
    </row>
    <row r="73" spans="1:17" ht="6.75" customHeight="1" x14ac:dyDescent="0.3">
      <c r="C73" s="374"/>
      <c r="E73" s="476"/>
      <c r="G73" s="481"/>
      <c r="H73" s="481"/>
    </row>
    <row r="74" spans="1:17" ht="18" customHeight="1" x14ac:dyDescent="0.3">
      <c r="A74" s="395" t="s">
        <v>2748</v>
      </c>
      <c r="B74" s="482"/>
      <c r="C74" s="398"/>
      <c r="D74" s="482"/>
      <c r="E74" s="483"/>
      <c r="F74" s="482"/>
      <c r="G74" s="484"/>
      <c r="H74" s="484"/>
      <c r="I74" s="482"/>
      <c r="J74" s="482"/>
      <c r="K74" s="482"/>
      <c r="L74" s="482"/>
      <c r="M74" s="398"/>
      <c r="N74" s="482"/>
      <c r="O74" s="398"/>
      <c r="P74" s="482"/>
      <c r="Q74" s="398"/>
    </row>
    <row r="75" spans="1:17" ht="15.6" x14ac:dyDescent="0.3">
      <c r="C75" s="374"/>
      <c r="E75" s="476"/>
      <c r="G75" s="481"/>
      <c r="H75" s="481"/>
    </row>
    <row r="76" spans="1:17" ht="18" customHeight="1" x14ac:dyDescent="0.3">
      <c r="A76" s="763" t="s">
        <v>2749</v>
      </c>
      <c r="B76" s="763"/>
      <c r="C76" s="763"/>
      <c r="D76" s="763"/>
      <c r="E76" s="763"/>
      <c r="F76" s="763"/>
      <c r="G76" s="763"/>
      <c r="H76" s="399"/>
      <c r="I76" s="374"/>
      <c r="J76" s="374"/>
      <c r="K76" s="374"/>
      <c r="L76" s="374"/>
      <c r="N76" s="374"/>
      <c r="P76" s="374"/>
    </row>
    <row r="77" spans="1:17" ht="18" customHeight="1" x14ac:dyDescent="0.25">
      <c r="A77" s="485" t="s">
        <v>2750</v>
      </c>
      <c r="B77" s="486"/>
      <c r="C77" s="487" t="s">
        <v>2673</v>
      </c>
      <c r="D77" s="486"/>
      <c r="E77" s="487"/>
      <c r="F77" s="486"/>
      <c r="G77" s="487"/>
      <c r="H77" s="488"/>
      <c r="I77" s="486"/>
      <c r="J77" s="486"/>
      <c r="K77" s="486"/>
      <c r="L77" s="486"/>
      <c r="M77" s="486"/>
      <c r="N77" s="486"/>
      <c r="P77" s="486"/>
    </row>
    <row r="78" spans="1:17" ht="18" customHeight="1" x14ac:dyDescent="0.25">
      <c r="A78" s="485" t="s">
        <v>2751</v>
      </c>
      <c r="B78" s="486"/>
      <c r="C78" s="742" t="s">
        <v>2752</v>
      </c>
      <c r="D78" s="742"/>
      <c r="E78" s="742"/>
      <c r="F78" s="742"/>
      <c r="G78" s="742"/>
      <c r="H78" s="488"/>
      <c r="I78" s="486"/>
      <c r="J78" s="486"/>
      <c r="K78" s="486"/>
      <c r="L78" s="486"/>
      <c r="M78" s="486"/>
      <c r="N78" s="486"/>
      <c r="P78" s="486"/>
    </row>
    <row r="79" spans="1:17" ht="18" customHeight="1" x14ac:dyDescent="0.25">
      <c r="A79" s="485" t="s">
        <v>2753</v>
      </c>
      <c r="B79" s="486"/>
      <c r="C79" s="489" t="s">
        <v>2673</v>
      </c>
      <c r="D79" s="486"/>
      <c r="E79" s="489"/>
      <c r="F79" s="486"/>
      <c r="G79" s="489"/>
      <c r="H79" s="488"/>
      <c r="I79" s="486"/>
      <c r="J79" s="486"/>
      <c r="K79" s="486"/>
      <c r="L79" s="486"/>
      <c r="M79" s="486"/>
      <c r="N79" s="486"/>
      <c r="P79" s="486"/>
    </row>
    <row r="80" spans="1:17" ht="18" customHeight="1" x14ac:dyDescent="0.25">
      <c r="A80" s="485" t="s">
        <v>2754</v>
      </c>
      <c r="B80" s="486"/>
      <c r="C80" s="489" t="s">
        <v>2673</v>
      </c>
      <c r="D80" s="486"/>
      <c r="E80" s="489"/>
      <c r="F80" s="486"/>
      <c r="G80" s="489"/>
      <c r="H80" s="488"/>
      <c r="I80" s="486"/>
      <c r="J80" s="486"/>
      <c r="K80" s="486"/>
      <c r="L80" s="486"/>
      <c r="M80" s="486"/>
      <c r="N80" s="486"/>
      <c r="P80" s="486"/>
    </row>
    <row r="81" spans="1:16" ht="18" customHeight="1" x14ac:dyDescent="0.25">
      <c r="A81" s="485" t="s">
        <v>2755</v>
      </c>
      <c r="B81" s="486"/>
      <c r="C81" s="489" t="s">
        <v>2673</v>
      </c>
      <c r="D81" s="486"/>
      <c r="E81" s="489"/>
      <c r="F81" s="486"/>
      <c r="G81" s="489"/>
      <c r="H81" s="488"/>
      <c r="I81" s="486"/>
      <c r="J81" s="486"/>
      <c r="K81" s="486"/>
      <c r="L81" s="486"/>
      <c r="M81" s="486"/>
      <c r="N81" s="486"/>
      <c r="P81" s="486"/>
    </row>
    <row r="82" spans="1:16" ht="18" customHeight="1" x14ac:dyDescent="0.25">
      <c r="A82" s="485" t="s">
        <v>2756</v>
      </c>
      <c r="B82" s="486"/>
      <c r="C82" s="485" t="s">
        <v>2757</v>
      </c>
      <c r="D82" s="486"/>
      <c r="E82" s="487"/>
      <c r="F82" s="486"/>
      <c r="G82" s="487"/>
      <c r="H82" s="488"/>
      <c r="I82" s="486"/>
      <c r="J82" s="486"/>
      <c r="K82" s="486"/>
      <c r="L82" s="486"/>
      <c r="M82" s="486"/>
      <c r="N82" s="486"/>
      <c r="P82" s="486"/>
    </row>
    <row r="83" spans="1:16" ht="18" customHeight="1" x14ac:dyDescent="0.25">
      <c r="A83" s="485" t="s">
        <v>1501</v>
      </c>
      <c r="B83" s="486"/>
      <c r="C83" s="485" t="s">
        <v>2758</v>
      </c>
      <c r="D83" s="486"/>
      <c r="E83" s="487"/>
      <c r="F83" s="486"/>
      <c r="G83" s="487"/>
      <c r="H83" s="488"/>
      <c r="I83" s="486"/>
      <c r="J83" s="486"/>
      <c r="K83" s="486"/>
      <c r="L83" s="486"/>
      <c r="M83" s="486"/>
      <c r="N83" s="486"/>
      <c r="P83" s="486"/>
    </row>
    <row r="84" spans="1:16" ht="17.399999999999999" x14ac:dyDescent="0.25">
      <c r="A84" s="487" t="s">
        <v>2759</v>
      </c>
      <c r="B84" s="486"/>
      <c r="C84" s="489" t="s">
        <v>2673</v>
      </c>
      <c r="D84" s="486"/>
      <c r="E84" s="489"/>
      <c r="F84" s="486"/>
      <c r="G84" s="489"/>
      <c r="H84" s="488"/>
      <c r="I84" s="486"/>
      <c r="J84" s="486"/>
      <c r="K84" s="486"/>
      <c r="L84" s="486"/>
      <c r="M84" s="486"/>
      <c r="N84" s="486"/>
      <c r="P84" s="486"/>
    </row>
    <row r="85" spans="1:16" ht="34.799999999999997" x14ac:dyDescent="0.25">
      <c r="A85" s="487" t="s">
        <v>2760</v>
      </c>
      <c r="B85" s="486"/>
      <c r="C85" s="742" t="s">
        <v>2761</v>
      </c>
      <c r="D85" s="742"/>
      <c r="E85" s="742"/>
      <c r="F85" s="486"/>
      <c r="G85" s="489"/>
      <c r="H85" s="488"/>
      <c r="I85" s="486"/>
      <c r="J85" s="486"/>
      <c r="K85" s="486"/>
      <c r="L85" s="486"/>
      <c r="M85" s="486"/>
      <c r="N85" s="486"/>
      <c r="P85" s="486"/>
    </row>
    <row r="86" spans="1:16" s="422" customFormat="1" ht="18" customHeight="1" x14ac:dyDescent="0.25">
      <c r="A86" s="490" t="s">
        <v>2762</v>
      </c>
      <c r="B86" s="464"/>
      <c r="C86" s="491" t="s">
        <v>2763</v>
      </c>
      <c r="D86" s="464"/>
      <c r="E86" s="492"/>
      <c r="F86" s="464"/>
      <c r="G86" s="492"/>
      <c r="H86" s="493"/>
      <c r="I86" s="464"/>
      <c r="J86" s="464"/>
      <c r="K86" s="464"/>
      <c r="L86" s="464"/>
      <c r="M86" s="464"/>
      <c r="N86" s="464"/>
      <c r="P86" s="464"/>
    </row>
    <row r="87" spans="1:16" s="422" customFormat="1" ht="18" customHeight="1" x14ac:dyDescent="0.25">
      <c r="A87" s="464" t="s">
        <v>2764</v>
      </c>
      <c r="B87" s="494"/>
      <c r="C87" s="493"/>
      <c r="D87" s="493"/>
      <c r="E87" s="493"/>
      <c r="F87" s="493"/>
      <c r="G87" s="493"/>
      <c r="H87" s="493"/>
      <c r="I87" s="493"/>
      <c r="J87" s="493"/>
      <c r="K87" s="493"/>
      <c r="L87" s="493"/>
      <c r="M87" s="493"/>
      <c r="N87" s="495"/>
    </row>
    <row r="88" spans="1:16" s="422" customFormat="1" ht="12.6" customHeight="1" x14ac:dyDescent="0.25">
      <c r="A88" s="464"/>
      <c r="B88" s="494"/>
      <c r="C88" s="493"/>
      <c r="D88" s="493"/>
      <c r="E88" s="493"/>
      <c r="F88" s="493"/>
      <c r="G88" s="493"/>
      <c r="H88" s="493"/>
      <c r="I88" s="493"/>
      <c r="J88" s="493"/>
      <c r="K88" s="493"/>
      <c r="L88" s="493"/>
      <c r="M88" s="493"/>
      <c r="N88" s="495"/>
    </row>
    <row r="89" spans="1:16" s="422" customFormat="1" ht="25.2" customHeight="1" x14ac:dyDescent="0.25">
      <c r="A89" s="496" t="s">
        <v>2765</v>
      </c>
      <c r="B89" s="495"/>
      <c r="C89" s="492"/>
      <c r="D89" s="495"/>
      <c r="E89" s="490"/>
      <c r="F89" s="495"/>
      <c r="G89" s="490"/>
      <c r="H89" s="495"/>
      <c r="I89" s="495"/>
      <c r="J89" s="495"/>
      <c r="L89" s="495"/>
      <c r="M89" s="495"/>
      <c r="N89" s="495"/>
      <c r="P89" s="495"/>
    </row>
    <row r="90" spans="1:16" s="495" customFormat="1" ht="30" customHeight="1" x14ac:dyDescent="0.3">
      <c r="A90" s="490"/>
      <c r="B90" s="497"/>
      <c r="C90" s="498" t="s">
        <v>2738</v>
      </c>
      <c r="D90" s="497"/>
      <c r="E90" s="498" t="s">
        <v>2739</v>
      </c>
      <c r="F90" s="497"/>
      <c r="G90" s="498" t="s">
        <v>2740</v>
      </c>
      <c r="H90" s="494"/>
      <c r="I90" s="499"/>
      <c r="J90" s="497"/>
      <c r="L90" s="497"/>
      <c r="M90" s="497"/>
      <c r="N90" s="497"/>
      <c r="P90" s="497"/>
    </row>
    <row r="91" spans="1:16" s="495" customFormat="1" ht="21" customHeight="1" x14ac:dyDescent="0.3">
      <c r="A91" s="753" t="s">
        <v>2766</v>
      </c>
      <c r="B91" s="753"/>
      <c r="C91" s="500" t="s">
        <v>2767</v>
      </c>
      <c r="D91" s="501"/>
      <c r="E91" s="500" t="s">
        <v>2768</v>
      </c>
      <c r="F91" s="501"/>
      <c r="G91" s="500" t="s">
        <v>2768</v>
      </c>
      <c r="H91" s="494"/>
      <c r="I91" s="494"/>
      <c r="J91" s="501"/>
      <c r="L91" s="501"/>
      <c r="M91" s="494"/>
      <c r="N91" s="501"/>
      <c r="P91" s="501"/>
    </row>
    <row r="92" spans="1:16" s="495" customFormat="1" ht="18" customHeight="1" x14ac:dyDescent="0.3">
      <c r="A92" s="753" t="s">
        <v>2769</v>
      </c>
      <c r="B92" s="753"/>
      <c r="C92" s="500" t="s">
        <v>2770</v>
      </c>
      <c r="D92" s="501"/>
      <c r="E92" s="500" t="s">
        <v>2771</v>
      </c>
      <c r="F92" s="501"/>
      <c r="G92" s="500" t="s">
        <v>2772</v>
      </c>
      <c r="H92" s="494"/>
      <c r="I92" s="494"/>
      <c r="J92" s="501"/>
      <c r="L92" s="501"/>
      <c r="M92" s="494"/>
      <c r="N92" s="501"/>
      <c r="P92" s="501"/>
    </row>
    <row r="93" spans="1:16" s="422" customFormat="1" ht="18" customHeight="1" x14ac:dyDescent="0.3">
      <c r="A93" s="474" t="s">
        <v>2773</v>
      </c>
      <c r="B93" s="478"/>
      <c r="C93" s="424" t="s">
        <v>2774</v>
      </c>
      <c r="D93" s="478"/>
      <c r="E93" s="424" t="s">
        <v>2775</v>
      </c>
      <c r="F93" s="478"/>
      <c r="G93" s="424" t="s">
        <v>2774</v>
      </c>
      <c r="H93" s="448"/>
      <c r="I93" s="448"/>
      <c r="J93" s="478"/>
      <c r="K93" s="478"/>
      <c r="L93" s="478"/>
      <c r="M93" s="448"/>
      <c r="N93" s="478"/>
      <c r="P93" s="478"/>
    </row>
    <row r="94" spans="1:16" s="422" customFormat="1" ht="18" customHeight="1" x14ac:dyDescent="0.3">
      <c r="A94" s="474" t="s">
        <v>2776</v>
      </c>
      <c r="B94" s="478"/>
      <c r="C94" s="424" t="s">
        <v>2777</v>
      </c>
      <c r="D94" s="478"/>
      <c r="E94" s="424" t="s">
        <v>2778</v>
      </c>
      <c r="F94" s="478"/>
      <c r="G94" s="424" t="s">
        <v>2778</v>
      </c>
      <c r="H94" s="448"/>
      <c r="I94" s="448"/>
      <c r="J94" s="478"/>
      <c r="K94" s="478"/>
      <c r="L94" s="478"/>
      <c r="M94" s="448"/>
      <c r="N94" s="478"/>
      <c r="P94" s="478"/>
    </row>
    <row r="95" spans="1:16" s="422" customFormat="1" ht="6" customHeight="1" x14ac:dyDescent="0.3">
      <c r="A95" s="474"/>
      <c r="B95" s="478"/>
      <c r="C95" s="424"/>
      <c r="D95" s="478"/>
      <c r="E95" s="424"/>
      <c r="F95" s="478"/>
      <c r="G95" s="424"/>
      <c r="H95" s="448"/>
      <c r="I95" s="448"/>
      <c r="J95" s="478"/>
      <c r="K95" s="478"/>
      <c r="L95" s="478"/>
      <c r="M95" s="448"/>
      <c r="N95" s="478"/>
      <c r="P95" s="478"/>
    </row>
    <row r="96" spans="1:16" s="422" customFormat="1" ht="18" customHeight="1" x14ac:dyDescent="0.25">
      <c r="A96" s="739" t="s">
        <v>2779</v>
      </c>
      <c r="B96" s="739"/>
      <c r="C96" s="739"/>
      <c r="D96" s="739"/>
      <c r="E96" s="739"/>
      <c r="F96" s="739"/>
      <c r="G96" s="739"/>
      <c r="H96" s="739"/>
      <c r="I96" s="739"/>
      <c r="J96" s="739"/>
      <c r="K96" s="739"/>
      <c r="L96" s="739"/>
      <c r="M96" s="739"/>
      <c r="N96" s="478"/>
      <c r="P96" s="478"/>
    </row>
    <row r="97" spans="1:47" s="422" customFormat="1" ht="18" customHeight="1" x14ac:dyDescent="0.25">
      <c r="A97" s="739"/>
      <c r="B97" s="739"/>
      <c r="C97" s="739"/>
      <c r="D97" s="739"/>
      <c r="E97" s="739"/>
      <c r="F97" s="739"/>
      <c r="G97" s="739"/>
      <c r="H97" s="739"/>
      <c r="I97" s="739"/>
      <c r="J97" s="739"/>
      <c r="K97" s="739"/>
      <c r="L97" s="739"/>
      <c r="M97" s="739"/>
      <c r="N97" s="739"/>
      <c r="O97" s="739"/>
      <c r="P97" s="478"/>
    </row>
    <row r="98" spans="1:47" s="495" customFormat="1" ht="22.2" customHeight="1" x14ac:dyDescent="0.3">
      <c r="A98" s="496" t="s">
        <v>2780</v>
      </c>
      <c r="B98" s="501"/>
      <c r="C98" s="500"/>
      <c r="D98" s="501"/>
      <c r="E98" s="500"/>
      <c r="F98" s="501"/>
      <c r="G98" s="500"/>
      <c r="H98" s="494"/>
      <c r="I98" s="494"/>
      <c r="J98" s="501"/>
      <c r="K98" s="501"/>
      <c r="L98" s="501"/>
      <c r="M98" s="494"/>
      <c r="N98" s="501"/>
      <c r="P98" s="501"/>
    </row>
    <row r="99" spans="1:47" s="422" customFormat="1" ht="7.5" customHeight="1" x14ac:dyDescent="0.3">
      <c r="A99" s="502"/>
      <c r="B99" s="478"/>
      <c r="C99" s="424"/>
      <c r="D99" s="478"/>
      <c r="E99" s="424"/>
      <c r="F99" s="478"/>
      <c r="G99" s="424"/>
      <c r="H99" s="448"/>
      <c r="I99" s="448"/>
      <c r="J99" s="478"/>
      <c r="K99" s="478"/>
      <c r="L99" s="478"/>
      <c r="M99" s="448"/>
      <c r="N99" s="478"/>
      <c r="P99" s="478"/>
    </row>
    <row r="100" spans="1:47" s="422" customFormat="1" ht="31.2" customHeight="1" x14ac:dyDescent="0.3">
      <c r="A100" s="502"/>
      <c r="B100" s="497"/>
      <c r="C100" s="498" t="s">
        <v>2738</v>
      </c>
      <c r="D100" s="497"/>
      <c r="E100" s="498" t="s">
        <v>2739</v>
      </c>
      <c r="F100" s="497"/>
      <c r="G100" s="498" t="s">
        <v>2740</v>
      </c>
      <c r="H100" s="494"/>
      <c r="I100" s="499"/>
      <c r="J100" s="497"/>
      <c r="K100" s="478"/>
      <c r="L100" s="497"/>
      <c r="M100" s="497"/>
      <c r="N100" s="497"/>
      <c r="P100" s="497"/>
    </row>
    <row r="101" spans="1:47" s="422" customFormat="1" ht="18" customHeight="1" x14ac:dyDescent="0.25">
      <c r="A101" s="492" t="s">
        <v>2761</v>
      </c>
      <c r="B101" s="501"/>
      <c r="C101" s="500" t="s">
        <v>2770</v>
      </c>
      <c r="D101" s="501"/>
      <c r="E101" s="500" t="s">
        <v>2781</v>
      </c>
      <c r="F101" s="501"/>
      <c r="G101" s="500" t="s">
        <v>2782</v>
      </c>
      <c r="H101" s="494"/>
      <c r="I101" s="494"/>
      <c r="J101" s="501"/>
      <c r="K101" s="478"/>
      <c r="L101" s="501"/>
      <c r="M101" s="494"/>
      <c r="N101" s="501"/>
      <c r="P101" s="501"/>
    </row>
    <row r="102" spans="1:47" ht="18" customHeight="1" x14ac:dyDescent="0.25">
      <c r="A102" s="754"/>
      <c r="B102" s="754"/>
      <c r="C102" s="754"/>
      <c r="D102" s="754"/>
      <c r="E102" s="754"/>
      <c r="F102" s="754"/>
      <c r="G102" s="754"/>
      <c r="H102" s="754"/>
      <c r="I102" s="754"/>
      <c r="J102" s="754"/>
      <c r="K102" s="754"/>
      <c r="L102" s="377"/>
      <c r="M102" s="377"/>
      <c r="N102" s="377"/>
      <c r="P102" s="377"/>
    </row>
    <row r="103" spans="1:47" ht="27.6" customHeight="1" x14ac:dyDescent="0.25">
      <c r="A103" s="503" t="s">
        <v>2783</v>
      </c>
      <c r="B103" s="486"/>
      <c r="C103" s="504"/>
      <c r="D103" s="486"/>
      <c r="E103" s="504"/>
      <c r="F103" s="486"/>
      <c r="G103" s="504"/>
      <c r="H103" s="488"/>
      <c r="I103" s="486"/>
      <c r="J103" s="486"/>
      <c r="K103" s="486"/>
      <c r="L103" s="486"/>
      <c r="M103" s="486"/>
      <c r="N103" s="486"/>
      <c r="P103" s="486"/>
    </row>
    <row r="104" spans="1:47" s="422" customFormat="1" ht="5.4" customHeight="1" x14ac:dyDescent="0.25">
      <c r="B104" s="377"/>
      <c r="C104" s="37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c r="AN104" s="377"/>
      <c r="AO104" s="377"/>
      <c r="AP104" s="377"/>
      <c r="AQ104" s="377"/>
      <c r="AR104" s="377"/>
      <c r="AS104" s="377"/>
      <c r="AT104" s="377"/>
      <c r="AU104" s="377"/>
    </row>
    <row r="105" spans="1:47" s="374" customFormat="1" ht="18" customHeight="1" x14ac:dyDescent="0.3">
      <c r="A105" s="505" t="s">
        <v>2784</v>
      </c>
      <c r="B105" s="486"/>
      <c r="C105" s="444"/>
      <c r="D105" s="486"/>
      <c r="E105" s="444"/>
      <c r="F105" s="486"/>
      <c r="G105" s="444"/>
      <c r="H105" s="448"/>
      <c r="I105" s="444"/>
      <c r="J105" s="486"/>
      <c r="K105" s="444"/>
      <c r="L105" s="486"/>
      <c r="M105" s="486"/>
      <c r="N105" s="486"/>
      <c r="O105" s="506"/>
      <c r="P105" s="486"/>
      <c r="Q105" s="506"/>
      <c r="R105" s="506"/>
      <c r="S105" s="506"/>
      <c r="T105" s="506"/>
      <c r="U105" s="506"/>
      <c r="V105" s="506"/>
      <c r="W105" s="506"/>
      <c r="X105" s="506"/>
      <c r="Y105" s="506"/>
      <c r="Z105" s="506"/>
      <c r="AA105" s="506"/>
      <c r="AB105" s="506"/>
      <c r="AC105" s="506"/>
      <c r="AD105" s="506"/>
      <c r="AE105" s="506"/>
      <c r="AF105" s="506"/>
      <c r="AG105" s="506"/>
      <c r="AH105" s="506"/>
      <c r="AI105" s="506"/>
      <c r="AJ105" s="506"/>
      <c r="AK105" s="506"/>
      <c r="AL105" s="506"/>
      <c r="AM105" s="506"/>
      <c r="AN105" s="506"/>
      <c r="AO105" s="506"/>
      <c r="AP105" s="506"/>
      <c r="AQ105" s="506"/>
      <c r="AR105" s="506"/>
      <c r="AS105" s="506"/>
      <c r="AT105" s="506"/>
      <c r="AU105" s="506"/>
    </row>
    <row r="106" spans="1:47" s="374" customFormat="1" ht="9" customHeight="1" x14ac:dyDescent="0.25">
      <c r="A106" s="444"/>
      <c r="B106" s="506"/>
      <c r="C106" s="444"/>
      <c r="D106" s="506"/>
      <c r="E106" s="444"/>
      <c r="F106" s="506"/>
      <c r="G106" s="444"/>
      <c r="H106" s="448"/>
      <c r="I106" s="444"/>
      <c r="J106" s="506"/>
      <c r="K106" s="444"/>
      <c r="L106" s="506"/>
      <c r="M106" s="506"/>
      <c r="N106" s="506"/>
      <c r="O106" s="506"/>
      <c r="P106" s="506"/>
      <c r="Q106" s="506"/>
      <c r="R106" s="506"/>
      <c r="S106" s="506"/>
      <c r="T106" s="506"/>
      <c r="U106" s="506"/>
      <c r="V106" s="506"/>
      <c r="W106" s="506"/>
      <c r="X106" s="506"/>
      <c r="Y106" s="506"/>
      <c r="Z106" s="506"/>
      <c r="AA106" s="506"/>
      <c r="AB106" s="506"/>
      <c r="AC106" s="506"/>
      <c r="AD106" s="506"/>
      <c r="AE106" s="506"/>
      <c r="AF106" s="506"/>
      <c r="AG106" s="506"/>
      <c r="AH106" s="506"/>
      <c r="AI106" s="506"/>
      <c r="AJ106" s="506"/>
      <c r="AK106" s="506"/>
      <c r="AL106" s="506"/>
      <c r="AM106" s="506"/>
      <c r="AN106" s="506"/>
      <c r="AO106" s="506"/>
      <c r="AP106" s="506"/>
      <c r="AQ106" s="506"/>
      <c r="AR106" s="506"/>
      <c r="AS106" s="506"/>
      <c r="AT106" s="506"/>
      <c r="AU106" s="506"/>
    </row>
    <row r="107" spans="1:47" s="374" customFormat="1" ht="18" customHeight="1" x14ac:dyDescent="0.3">
      <c r="A107" s="474" t="s">
        <v>2785</v>
      </c>
      <c r="B107" s="506"/>
      <c r="C107" s="444"/>
      <c r="D107" s="506"/>
      <c r="E107" s="444"/>
      <c r="F107" s="506"/>
      <c r="G107" s="444"/>
      <c r="H107" s="448"/>
      <c r="I107" s="444"/>
      <c r="J107" s="506"/>
      <c r="K107" s="444"/>
      <c r="L107" s="506"/>
      <c r="M107" s="506"/>
      <c r="N107" s="506"/>
      <c r="O107" s="506"/>
      <c r="P107" s="506"/>
      <c r="Q107" s="506"/>
      <c r="R107" s="506"/>
      <c r="S107" s="506"/>
      <c r="T107" s="506"/>
      <c r="U107" s="506"/>
      <c r="V107" s="506"/>
      <c r="W107" s="506"/>
      <c r="X107" s="506"/>
      <c r="Y107" s="506"/>
      <c r="Z107" s="506"/>
      <c r="AA107" s="506"/>
      <c r="AB107" s="506"/>
      <c r="AC107" s="506"/>
      <c r="AD107" s="506"/>
      <c r="AE107" s="506"/>
      <c r="AF107" s="506"/>
      <c r="AG107" s="506"/>
      <c r="AH107" s="506"/>
      <c r="AI107" s="506"/>
      <c r="AJ107" s="506"/>
      <c r="AK107" s="506"/>
      <c r="AL107" s="506"/>
      <c r="AM107" s="506"/>
      <c r="AN107" s="506"/>
      <c r="AO107" s="506"/>
      <c r="AP107" s="506"/>
      <c r="AQ107" s="506"/>
      <c r="AR107" s="506"/>
      <c r="AS107" s="506"/>
      <c r="AT107" s="506"/>
      <c r="AU107" s="506"/>
    </row>
    <row r="108" spans="1:47" s="374" customFormat="1" ht="8.25" customHeight="1" x14ac:dyDescent="0.25">
      <c r="A108" s="444"/>
      <c r="B108" s="506"/>
      <c r="C108" s="444"/>
      <c r="D108" s="506"/>
      <c r="E108" s="444"/>
      <c r="F108" s="506"/>
      <c r="G108" s="444"/>
      <c r="H108" s="448"/>
      <c r="I108" s="444"/>
      <c r="J108" s="506"/>
      <c r="K108" s="444"/>
      <c r="L108" s="506"/>
      <c r="M108" s="506"/>
      <c r="N108" s="506"/>
      <c r="O108" s="506"/>
      <c r="P108" s="506"/>
      <c r="Q108" s="506"/>
      <c r="R108" s="506"/>
      <c r="S108" s="506"/>
      <c r="T108" s="506"/>
      <c r="U108" s="506"/>
      <c r="V108" s="506"/>
      <c r="W108" s="506"/>
      <c r="X108" s="506"/>
      <c r="Y108" s="506"/>
      <c r="Z108" s="506"/>
      <c r="AA108" s="506"/>
      <c r="AB108" s="506"/>
      <c r="AC108" s="506"/>
      <c r="AD108" s="506"/>
      <c r="AE108" s="506"/>
      <c r="AF108" s="506"/>
      <c r="AG108" s="506"/>
      <c r="AH108" s="506"/>
      <c r="AI108" s="506"/>
      <c r="AJ108" s="506"/>
      <c r="AK108" s="506"/>
      <c r="AL108" s="506"/>
      <c r="AM108" s="506"/>
      <c r="AN108" s="506"/>
      <c r="AO108" s="506"/>
      <c r="AP108" s="506"/>
      <c r="AQ108" s="506"/>
      <c r="AR108" s="506"/>
      <c r="AS108" s="506"/>
      <c r="AT108" s="506"/>
      <c r="AU108" s="506"/>
    </row>
    <row r="109" spans="1:47" s="374" customFormat="1" ht="29.4" customHeight="1" x14ac:dyDescent="0.3">
      <c r="A109" s="507" t="s">
        <v>2786</v>
      </c>
      <c r="B109" s="506"/>
      <c r="C109" s="474"/>
      <c r="D109" s="506"/>
      <c r="E109" s="508" t="s">
        <v>2738</v>
      </c>
      <c r="F109" s="506"/>
      <c r="G109" s="508" t="s">
        <v>2739</v>
      </c>
      <c r="H109" s="406"/>
      <c r="I109" s="508" t="s">
        <v>2740</v>
      </c>
      <c r="J109" s="506"/>
      <c r="K109" s="444"/>
      <c r="L109" s="506"/>
      <c r="M109" s="506"/>
      <c r="N109" s="506"/>
      <c r="O109" s="506"/>
      <c r="P109" s="506"/>
      <c r="Q109" s="506"/>
      <c r="R109" s="506"/>
      <c r="S109" s="506"/>
      <c r="T109" s="506"/>
      <c r="U109" s="506"/>
      <c r="V109" s="506"/>
      <c r="W109" s="506"/>
      <c r="X109" s="506"/>
      <c r="Y109" s="506"/>
      <c r="Z109" s="506"/>
      <c r="AA109" s="506"/>
      <c r="AB109" s="506"/>
      <c r="AC109" s="506"/>
      <c r="AD109" s="506"/>
      <c r="AE109" s="506"/>
      <c r="AF109" s="506"/>
      <c r="AG109" s="506"/>
      <c r="AH109" s="506"/>
      <c r="AI109" s="506"/>
      <c r="AJ109" s="506"/>
      <c r="AK109" s="506"/>
      <c r="AL109" s="506"/>
      <c r="AM109" s="506"/>
      <c r="AN109" s="506"/>
      <c r="AO109" s="506"/>
      <c r="AP109" s="506"/>
      <c r="AQ109" s="506"/>
      <c r="AR109" s="506"/>
      <c r="AS109" s="506"/>
      <c r="AT109" s="506"/>
      <c r="AU109" s="506"/>
    </row>
    <row r="110" spans="1:47" s="374" customFormat="1" ht="18" customHeight="1" x14ac:dyDescent="0.3">
      <c r="A110" s="474" t="s">
        <v>2787</v>
      </c>
      <c r="B110" s="506"/>
      <c r="C110" s="474"/>
      <c r="D110" s="506"/>
      <c r="E110" s="424" t="s">
        <v>2788</v>
      </c>
      <c r="F110" s="506"/>
      <c r="G110" s="424" t="s">
        <v>2789</v>
      </c>
      <c r="H110" s="406"/>
      <c r="I110" s="424" t="s">
        <v>2790</v>
      </c>
      <c r="J110" s="506"/>
      <c r="K110" s="444"/>
      <c r="L110" s="506"/>
      <c r="M110" s="506"/>
      <c r="N110" s="506"/>
      <c r="O110" s="506"/>
      <c r="P110" s="506"/>
      <c r="Q110" s="506"/>
      <c r="R110" s="506"/>
      <c r="S110" s="506"/>
      <c r="T110" s="506"/>
      <c r="U110" s="506"/>
      <c r="V110" s="506"/>
      <c r="W110" s="506"/>
      <c r="X110" s="506"/>
      <c r="Y110" s="506"/>
      <c r="Z110" s="506"/>
      <c r="AA110" s="506"/>
      <c r="AB110" s="506"/>
      <c r="AC110" s="506"/>
      <c r="AD110" s="506"/>
      <c r="AE110" s="506"/>
      <c r="AF110" s="506"/>
      <c r="AG110" s="506"/>
      <c r="AH110" s="506"/>
      <c r="AI110" s="506"/>
      <c r="AJ110" s="506"/>
      <c r="AK110" s="506"/>
      <c r="AL110" s="506"/>
      <c r="AM110" s="506"/>
      <c r="AN110" s="506"/>
      <c r="AO110" s="506"/>
      <c r="AP110" s="506"/>
      <c r="AQ110" s="506"/>
      <c r="AR110" s="506"/>
      <c r="AS110" s="506"/>
      <c r="AT110" s="506"/>
      <c r="AU110" s="506"/>
    </row>
    <row r="111" spans="1:47" s="374" customFormat="1" ht="18" customHeight="1" x14ac:dyDescent="0.3">
      <c r="A111" s="474" t="s">
        <v>2791</v>
      </c>
      <c r="B111" s="506"/>
      <c r="C111" s="474"/>
      <c r="D111" s="506"/>
      <c r="E111" s="424" t="s">
        <v>2770</v>
      </c>
      <c r="F111" s="506"/>
      <c r="G111" s="424" t="s">
        <v>2792</v>
      </c>
      <c r="H111" s="406"/>
      <c r="I111" s="424" t="s">
        <v>2793</v>
      </c>
      <c r="J111" s="506"/>
      <c r="K111" s="444"/>
      <c r="L111" s="506"/>
      <c r="M111" s="506"/>
      <c r="N111" s="506"/>
      <c r="O111" s="506"/>
      <c r="P111" s="506"/>
      <c r="Q111" s="506"/>
      <c r="R111" s="506"/>
      <c r="S111" s="506"/>
      <c r="T111" s="506"/>
      <c r="U111" s="506"/>
      <c r="V111" s="506"/>
      <c r="W111" s="506"/>
      <c r="X111" s="506"/>
      <c r="Y111" s="506"/>
      <c r="Z111" s="506"/>
      <c r="AA111" s="506"/>
      <c r="AB111" s="506"/>
      <c r="AC111" s="506"/>
      <c r="AD111" s="506"/>
      <c r="AE111" s="506"/>
      <c r="AF111" s="506"/>
      <c r="AG111" s="506"/>
      <c r="AH111" s="506"/>
      <c r="AI111" s="506"/>
      <c r="AJ111" s="506"/>
      <c r="AK111" s="506"/>
      <c r="AL111" s="506"/>
      <c r="AM111" s="506"/>
      <c r="AN111" s="506"/>
      <c r="AO111" s="506"/>
      <c r="AP111" s="506"/>
      <c r="AQ111" s="506"/>
      <c r="AR111" s="506"/>
      <c r="AS111" s="506"/>
      <c r="AT111" s="506"/>
      <c r="AU111" s="506"/>
    </row>
    <row r="112" spans="1:47" s="374" customFormat="1" ht="18" customHeight="1" x14ac:dyDescent="0.3">
      <c r="A112" s="474" t="s">
        <v>2794</v>
      </c>
      <c r="B112" s="444"/>
      <c r="C112" s="474"/>
      <c r="D112" s="444"/>
      <c r="E112" s="424" t="s">
        <v>2770</v>
      </c>
      <c r="F112" s="444"/>
      <c r="G112" s="424" t="s">
        <v>2795</v>
      </c>
      <c r="H112" s="474"/>
      <c r="I112" s="424" t="s">
        <v>2793</v>
      </c>
      <c r="J112" s="506"/>
      <c r="K112" s="444"/>
      <c r="L112" s="506"/>
      <c r="M112" s="506"/>
      <c r="N112" s="506"/>
      <c r="O112" s="506"/>
      <c r="P112" s="506"/>
      <c r="Q112" s="506"/>
      <c r="R112" s="506"/>
      <c r="S112" s="506"/>
      <c r="T112" s="506"/>
      <c r="U112" s="506"/>
      <c r="V112" s="506"/>
      <c r="W112" s="506"/>
      <c r="X112" s="506"/>
      <c r="Y112" s="506"/>
      <c r="Z112" s="506"/>
      <c r="AA112" s="506"/>
      <c r="AB112" s="506"/>
      <c r="AC112" s="506"/>
      <c r="AD112" s="506"/>
      <c r="AE112" s="506"/>
      <c r="AF112" s="506"/>
      <c r="AG112" s="506"/>
      <c r="AH112" s="506"/>
      <c r="AI112" s="506"/>
      <c r="AJ112" s="506"/>
      <c r="AK112" s="506"/>
      <c r="AL112" s="506"/>
      <c r="AM112" s="506"/>
      <c r="AN112" s="506"/>
      <c r="AO112" s="506"/>
      <c r="AP112" s="506"/>
      <c r="AQ112" s="506"/>
      <c r="AR112" s="506"/>
      <c r="AS112" s="506"/>
      <c r="AT112" s="506"/>
      <c r="AU112" s="506"/>
    </row>
    <row r="113" spans="1:47" s="374" customFormat="1" ht="18" customHeight="1" x14ac:dyDescent="0.3">
      <c r="A113" s="474" t="s">
        <v>2796</v>
      </c>
      <c r="B113" s="506"/>
      <c r="C113" s="474"/>
      <c r="D113" s="506"/>
      <c r="E113" s="424" t="s">
        <v>2797</v>
      </c>
      <c r="F113" s="506"/>
      <c r="G113" s="424" t="s">
        <v>2798</v>
      </c>
      <c r="H113" s="406"/>
      <c r="I113" s="424" t="s">
        <v>2790</v>
      </c>
      <c r="J113" s="506"/>
      <c r="K113" s="444"/>
      <c r="L113" s="506"/>
      <c r="M113" s="506"/>
      <c r="N113" s="506"/>
      <c r="O113" s="506"/>
      <c r="P113" s="506"/>
      <c r="Q113" s="506"/>
      <c r="R113" s="506"/>
      <c r="S113" s="506"/>
      <c r="T113" s="506"/>
      <c r="U113" s="506"/>
      <c r="V113" s="506"/>
      <c r="W113" s="506"/>
      <c r="X113" s="506"/>
      <c r="Y113" s="506"/>
      <c r="Z113" s="506"/>
      <c r="AA113" s="506"/>
      <c r="AB113" s="506"/>
      <c r="AC113" s="506"/>
      <c r="AD113" s="506"/>
      <c r="AE113" s="506"/>
      <c r="AF113" s="506"/>
      <c r="AG113" s="506"/>
      <c r="AH113" s="506"/>
      <c r="AI113" s="506"/>
      <c r="AJ113" s="506"/>
      <c r="AK113" s="506"/>
      <c r="AL113" s="506"/>
      <c r="AM113" s="506"/>
      <c r="AN113" s="506"/>
      <c r="AO113" s="506"/>
      <c r="AP113" s="506"/>
      <c r="AQ113" s="506"/>
      <c r="AR113" s="506"/>
      <c r="AS113" s="506"/>
      <c r="AT113" s="506"/>
      <c r="AU113" s="506"/>
    </row>
    <row r="114" spans="1:47" s="374" customFormat="1" ht="18" customHeight="1" x14ac:dyDescent="0.3">
      <c r="A114" s="474" t="s">
        <v>2799</v>
      </c>
      <c r="B114" s="506"/>
      <c r="C114" s="474"/>
      <c r="D114" s="506"/>
      <c r="E114" s="424" t="s">
        <v>2800</v>
      </c>
      <c r="F114" s="506"/>
      <c r="G114" s="424" t="s">
        <v>2798</v>
      </c>
      <c r="H114" s="406"/>
      <c r="I114" s="424" t="s">
        <v>2801</v>
      </c>
      <c r="J114" s="506"/>
      <c r="K114" s="444"/>
      <c r="L114" s="506"/>
      <c r="M114" s="506"/>
      <c r="N114" s="506"/>
      <c r="O114" s="506"/>
      <c r="P114" s="506"/>
      <c r="Q114" s="506"/>
      <c r="R114" s="506"/>
      <c r="S114" s="506"/>
      <c r="T114" s="506"/>
      <c r="U114" s="506"/>
      <c r="V114" s="506"/>
      <c r="W114" s="506"/>
      <c r="X114" s="506"/>
      <c r="Y114" s="506"/>
      <c r="Z114" s="506"/>
      <c r="AA114" s="506"/>
      <c r="AB114" s="506"/>
      <c r="AC114" s="506"/>
      <c r="AD114" s="506"/>
      <c r="AE114" s="506"/>
      <c r="AF114" s="506"/>
      <c r="AG114" s="506"/>
      <c r="AH114" s="506"/>
      <c r="AI114" s="506"/>
      <c r="AJ114" s="506"/>
      <c r="AK114" s="506"/>
      <c r="AL114" s="506"/>
      <c r="AM114" s="506"/>
      <c r="AN114" s="506"/>
      <c r="AO114" s="506"/>
      <c r="AP114" s="506"/>
      <c r="AQ114" s="506"/>
      <c r="AR114" s="506"/>
      <c r="AS114" s="506"/>
      <c r="AT114" s="506"/>
      <c r="AU114" s="506"/>
    </row>
    <row r="115" spans="1:47" s="374" customFormat="1" ht="18" customHeight="1" x14ac:dyDescent="0.3">
      <c r="A115" s="474" t="s">
        <v>2802</v>
      </c>
      <c r="B115" s="506"/>
      <c r="C115" s="474"/>
      <c r="D115" s="506"/>
      <c r="E115" s="424" t="s">
        <v>2800</v>
      </c>
      <c r="F115" s="506"/>
      <c r="G115" s="424" t="s">
        <v>2798</v>
      </c>
      <c r="H115" s="406"/>
      <c r="I115" s="424" t="s">
        <v>2801</v>
      </c>
      <c r="J115" s="506"/>
      <c r="K115" s="444"/>
      <c r="L115" s="506"/>
      <c r="M115" s="506"/>
      <c r="N115" s="506"/>
      <c r="O115" s="506"/>
      <c r="P115" s="506"/>
      <c r="Q115" s="506"/>
      <c r="R115" s="506"/>
      <c r="S115" s="506"/>
      <c r="T115" s="506"/>
      <c r="U115" s="506"/>
      <c r="V115" s="506"/>
      <c r="W115" s="506"/>
      <c r="X115" s="506"/>
      <c r="Y115" s="506"/>
      <c r="Z115" s="506"/>
      <c r="AA115" s="506"/>
      <c r="AB115" s="506"/>
      <c r="AC115" s="506"/>
      <c r="AD115" s="506"/>
      <c r="AE115" s="506"/>
      <c r="AF115" s="506"/>
      <c r="AG115" s="506"/>
      <c r="AH115" s="506"/>
      <c r="AI115" s="506"/>
      <c r="AJ115" s="506"/>
      <c r="AK115" s="506"/>
      <c r="AL115" s="506"/>
      <c r="AM115" s="506"/>
      <c r="AN115" s="506"/>
      <c r="AO115" s="506"/>
      <c r="AP115" s="506"/>
      <c r="AQ115" s="506"/>
      <c r="AR115" s="506"/>
      <c r="AS115" s="506"/>
      <c r="AT115" s="506"/>
      <c r="AU115" s="506"/>
    </row>
    <row r="116" spans="1:47" s="374" customFormat="1" ht="18" customHeight="1" x14ac:dyDescent="0.3">
      <c r="A116" s="474" t="s">
        <v>2803</v>
      </c>
      <c r="B116" s="506"/>
      <c r="C116" s="474"/>
      <c r="D116" s="506"/>
      <c r="E116" s="424" t="s">
        <v>2770</v>
      </c>
      <c r="F116" s="506"/>
      <c r="G116" s="424" t="s">
        <v>2792</v>
      </c>
      <c r="H116" s="406"/>
      <c r="I116" s="509" t="s">
        <v>2778</v>
      </c>
      <c r="J116" s="506"/>
      <c r="K116" s="444"/>
      <c r="L116" s="506"/>
      <c r="M116" s="506"/>
      <c r="N116" s="506"/>
      <c r="O116" s="506"/>
      <c r="P116" s="506"/>
      <c r="Q116" s="506"/>
      <c r="R116" s="506"/>
      <c r="S116" s="506"/>
      <c r="T116" s="506"/>
      <c r="U116" s="506"/>
      <c r="V116" s="506"/>
      <c r="W116" s="506"/>
      <c r="X116" s="506"/>
      <c r="Y116" s="506"/>
      <c r="Z116" s="506"/>
      <c r="AA116" s="506"/>
      <c r="AB116" s="506"/>
      <c r="AC116" s="506"/>
      <c r="AD116" s="506"/>
      <c r="AE116" s="506"/>
      <c r="AF116" s="506"/>
      <c r="AG116" s="506"/>
      <c r="AH116" s="506"/>
      <c r="AI116" s="506"/>
      <c r="AJ116" s="506"/>
      <c r="AK116" s="506"/>
      <c r="AL116" s="506"/>
      <c r="AM116" s="506"/>
      <c r="AN116" s="506"/>
      <c r="AO116" s="506"/>
      <c r="AP116" s="506"/>
      <c r="AQ116" s="506"/>
      <c r="AR116" s="506"/>
      <c r="AS116" s="506"/>
      <c r="AT116" s="506"/>
      <c r="AU116" s="506"/>
    </row>
    <row r="117" spans="1:47" s="374" customFormat="1" ht="9.6" customHeight="1" x14ac:dyDescent="0.3">
      <c r="A117" s="474"/>
      <c r="B117" s="506"/>
      <c r="C117" s="474"/>
      <c r="D117" s="506"/>
      <c r="E117" s="424"/>
      <c r="F117" s="506"/>
      <c r="G117" s="424"/>
      <c r="H117" s="406"/>
      <c r="I117" s="509"/>
      <c r="J117" s="506"/>
      <c r="K117" s="444"/>
      <c r="L117" s="506"/>
      <c r="M117" s="506"/>
      <c r="N117" s="506"/>
      <c r="O117" s="506"/>
      <c r="P117" s="506"/>
      <c r="Q117" s="506"/>
      <c r="R117" s="506"/>
      <c r="S117" s="506"/>
      <c r="T117" s="506"/>
      <c r="U117" s="506"/>
      <c r="V117" s="506"/>
      <c r="W117" s="506"/>
      <c r="X117" s="506"/>
      <c r="Y117" s="506"/>
      <c r="Z117" s="506"/>
      <c r="AA117" s="506"/>
      <c r="AB117" s="506"/>
      <c r="AC117" s="506"/>
      <c r="AD117" s="506"/>
      <c r="AE117" s="506"/>
      <c r="AF117" s="506"/>
      <c r="AG117" s="506"/>
      <c r="AH117" s="506"/>
      <c r="AI117" s="506"/>
      <c r="AJ117" s="506"/>
      <c r="AK117" s="506"/>
      <c r="AL117" s="506"/>
      <c r="AM117" s="506"/>
      <c r="AN117" s="506"/>
      <c r="AO117" s="506"/>
      <c r="AP117" s="506"/>
      <c r="AQ117" s="506"/>
      <c r="AR117" s="506"/>
      <c r="AS117" s="506"/>
      <c r="AT117" s="506"/>
      <c r="AU117" s="506"/>
    </row>
    <row r="118" spans="1:47" s="422" customFormat="1" ht="19.5" customHeight="1" x14ac:dyDescent="0.3">
      <c r="A118" s="743" t="s">
        <v>2804</v>
      </c>
      <c r="B118" s="743"/>
      <c r="C118" s="743"/>
      <c r="D118" s="743"/>
      <c r="E118" s="743"/>
      <c r="F118" s="743"/>
      <c r="G118" s="743"/>
      <c r="H118" s="743"/>
      <c r="I118" s="743"/>
      <c r="J118" s="743"/>
      <c r="K118" s="743"/>
      <c r="L118" s="473"/>
      <c r="M118" s="474"/>
      <c r="N118" s="506"/>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77"/>
      <c r="AP118" s="377"/>
      <c r="AQ118" s="377"/>
      <c r="AR118" s="377"/>
      <c r="AS118" s="377"/>
      <c r="AT118" s="377"/>
      <c r="AU118" s="377"/>
    </row>
    <row r="119" spans="1:47" ht="20.25" customHeight="1" x14ac:dyDescent="0.25">
      <c r="A119" s="755" t="s">
        <v>2805</v>
      </c>
      <c r="B119" s="755"/>
      <c r="C119" s="755"/>
      <c r="D119" s="377"/>
      <c r="E119" s="377"/>
      <c r="F119" s="377"/>
      <c r="G119" s="377"/>
      <c r="H119" s="377"/>
      <c r="I119" s="377"/>
      <c r="J119" s="377"/>
      <c r="K119" s="377"/>
      <c r="L119" s="377"/>
      <c r="M119" s="377"/>
      <c r="N119" s="377"/>
      <c r="P119" s="377"/>
    </row>
    <row r="120" spans="1:47" ht="18" customHeight="1" x14ac:dyDescent="0.3">
      <c r="A120" s="474" t="s">
        <v>2806</v>
      </c>
      <c r="B120" s="377"/>
      <c r="C120" s="474"/>
      <c r="D120" s="377"/>
      <c r="E120" s="444"/>
      <c r="F120" s="377"/>
      <c r="G120" s="444"/>
      <c r="H120" s="448"/>
      <c r="I120" s="444"/>
      <c r="J120" s="377"/>
      <c r="K120" s="377"/>
      <c r="L120" s="377"/>
      <c r="M120" s="377"/>
      <c r="N120" s="377"/>
      <c r="P120" s="377"/>
    </row>
    <row r="121" spans="1:47" ht="18" customHeight="1" x14ac:dyDescent="0.25">
      <c r="A121" s="444"/>
      <c r="B121" s="377"/>
      <c r="C121" s="444"/>
      <c r="D121" s="377"/>
      <c r="E121" s="444"/>
      <c r="F121" s="377"/>
      <c r="G121" s="444"/>
      <c r="H121" s="448"/>
      <c r="I121" s="444"/>
      <c r="J121" s="377"/>
      <c r="K121" s="377"/>
      <c r="L121" s="377"/>
      <c r="M121" s="377"/>
      <c r="N121" s="377"/>
      <c r="P121" s="377"/>
    </row>
    <row r="122" spans="1:47" ht="34.200000000000003" customHeight="1" x14ac:dyDescent="0.3">
      <c r="A122" s="474"/>
      <c r="B122" s="377"/>
      <c r="C122" s="474"/>
      <c r="D122" s="377"/>
      <c r="E122" s="508" t="s">
        <v>2738</v>
      </c>
      <c r="F122" s="377"/>
      <c r="G122" s="508" t="s">
        <v>2739</v>
      </c>
      <c r="H122" s="510"/>
      <c r="I122" s="508" t="s">
        <v>2740</v>
      </c>
      <c r="J122" s="377"/>
      <c r="K122" s="510"/>
      <c r="L122" s="377"/>
      <c r="M122" s="377"/>
      <c r="N122" s="377"/>
      <c r="P122" s="377"/>
    </row>
    <row r="123" spans="1:47" ht="113.25" customHeight="1" x14ac:dyDescent="0.3">
      <c r="A123" s="752" t="s">
        <v>2807</v>
      </c>
      <c r="B123" s="752"/>
      <c r="C123" s="752"/>
      <c r="D123" s="752"/>
      <c r="E123" s="511" t="s">
        <v>2770</v>
      </c>
      <c r="F123" s="391"/>
      <c r="G123" s="511" t="s">
        <v>2795</v>
      </c>
      <c r="H123" s="512"/>
      <c r="I123" s="511" t="s">
        <v>2808</v>
      </c>
      <c r="J123" s="377"/>
      <c r="K123" s="510"/>
      <c r="L123" s="377"/>
      <c r="M123" s="377"/>
      <c r="N123" s="377"/>
      <c r="P123" s="377"/>
    </row>
    <row r="124" spans="1:47" ht="18" customHeight="1" x14ac:dyDescent="0.25">
      <c r="A124" s="513"/>
      <c r="B124" s="377"/>
      <c r="C124" s="514"/>
      <c r="D124" s="377"/>
      <c r="E124" s="448"/>
      <c r="F124" s="377"/>
      <c r="G124" s="448"/>
      <c r="H124" s="377"/>
      <c r="I124" s="444"/>
      <c r="J124" s="377"/>
      <c r="K124" s="377"/>
      <c r="L124" s="377"/>
      <c r="M124" s="377"/>
      <c r="N124" s="377"/>
      <c r="P124" s="377"/>
    </row>
    <row r="125" spans="1:47" ht="18" customHeight="1" x14ac:dyDescent="0.3">
      <c r="A125" s="752" t="s">
        <v>2809</v>
      </c>
      <c r="B125" s="752"/>
      <c r="C125" s="752"/>
      <c r="D125" s="752"/>
      <c r="E125" s="752"/>
      <c r="F125" s="752"/>
      <c r="G125" s="752"/>
      <c r="H125" s="752"/>
      <c r="I125" s="752"/>
      <c r="J125" s="752"/>
      <c r="K125" s="377"/>
      <c r="L125" s="377"/>
      <c r="M125" s="377"/>
      <c r="N125" s="377"/>
      <c r="P125" s="377"/>
    </row>
    <row r="126" spans="1:47" ht="18" customHeight="1" x14ac:dyDescent="0.25">
      <c r="A126" s="444"/>
      <c r="B126" s="377"/>
      <c r="C126" s="444"/>
      <c r="D126" s="377"/>
      <c r="E126" s="448"/>
      <c r="F126" s="377"/>
      <c r="G126" s="448"/>
      <c r="H126" s="377"/>
      <c r="I126" s="444"/>
      <c r="J126" s="377"/>
      <c r="K126" s="377"/>
      <c r="L126" s="377"/>
      <c r="M126" s="377"/>
      <c r="N126" s="377"/>
      <c r="P126" s="377"/>
    </row>
    <row r="127" spans="1:47" ht="34.799999999999997" customHeight="1" x14ac:dyDescent="0.3">
      <c r="A127" s="444"/>
      <c r="B127" s="377"/>
      <c r="C127" s="444"/>
      <c r="D127" s="377"/>
      <c r="E127" s="508" t="s">
        <v>2738</v>
      </c>
      <c r="F127" s="377"/>
      <c r="G127" s="508" t="s">
        <v>2739</v>
      </c>
      <c r="H127" s="510"/>
      <c r="I127" s="508" t="s">
        <v>2740</v>
      </c>
      <c r="J127" s="377"/>
      <c r="K127" s="377"/>
      <c r="L127" s="377"/>
      <c r="M127" s="377"/>
      <c r="N127" s="377"/>
      <c r="P127" s="377"/>
    </row>
    <row r="128" spans="1:47" ht="36.75" customHeight="1" x14ac:dyDescent="0.3">
      <c r="A128" s="752" t="s">
        <v>2810</v>
      </c>
      <c r="B128" s="752"/>
      <c r="C128" s="752"/>
      <c r="D128" s="752"/>
      <c r="E128" s="424" t="s">
        <v>2811</v>
      </c>
      <c r="F128" s="377"/>
      <c r="G128" s="424" t="s">
        <v>2795</v>
      </c>
      <c r="H128" s="510"/>
      <c r="I128" s="424" t="s">
        <v>2812</v>
      </c>
      <c r="J128" s="377"/>
      <c r="K128" s="377"/>
      <c r="L128" s="377"/>
      <c r="M128" s="377"/>
      <c r="N128" s="377"/>
      <c r="P128" s="377"/>
    </row>
    <row r="129" spans="1:16" ht="18" customHeight="1" x14ac:dyDescent="0.25">
      <c r="A129" s="513"/>
      <c r="B129" s="377"/>
      <c r="C129" s="514"/>
      <c r="D129" s="377"/>
      <c r="E129" s="448"/>
      <c r="F129" s="377"/>
      <c r="G129" s="448"/>
      <c r="H129" s="377"/>
      <c r="I129" s="444"/>
      <c r="J129" s="377"/>
      <c r="K129" s="377"/>
      <c r="L129" s="377"/>
      <c r="M129" s="377"/>
      <c r="N129" s="377"/>
      <c r="P129" s="377"/>
    </row>
    <row r="130" spans="1:16" ht="18" customHeight="1" x14ac:dyDescent="0.25">
      <c r="A130" s="444"/>
      <c r="B130" s="377"/>
      <c r="C130" s="444"/>
      <c r="D130" s="377"/>
      <c r="E130" s="444"/>
      <c r="F130" s="377"/>
      <c r="G130" s="444"/>
      <c r="H130" s="448"/>
      <c r="I130" s="444"/>
      <c r="J130" s="377"/>
      <c r="K130" s="377"/>
      <c r="L130" s="377"/>
      <c r="M130" s="377"/>
      <c r="N130" s="377"/>
      <c r="P130" s="377"/>
    </row>
    <row r="131" spans="1:16" ht="54" customHeight="1" x14ac:dyDescent="0.3">
      <c r="A131" s="752" t="s">
        <v>2813</v>
      </c>
      <c r="B131" s="752"/>
      <c r="C131" s="752"/>
      <c r="D131" s="752"/>
      <c r="E131" s="752"/>
      <c r="F131" s="752"/>
      <c r="G131" s="752"/>
      <c r="H131" s="752"/>
      <c r="I131" s="752"/>
      <c r="J131" s="752"/>
      <c r="K131" s="377"/>
      <c r="L131" s="377"/>
      <c r="M131" s="377"/>
      <c r="N131" s="377"/>
      <c r="P131" s="377"/>
    </row>
    <row r="132" spans="1:16" ht="18" customHeight="1" x14ac:dyDescent="0.3">
      <c r="A132" s="423"/>
      <c r="B132" s="377"/>
      <c r="C132" s="515"/>
      <c r="D132" s="377"/>
      <c r="E132" s="515"/>
      <c r="F132" s="377"/>
      <c r="G132" s="515"/>
      <c r="H132" s="515"/>
      <c r="I132" s="515"/>
      <c r="J132" s="377"/>
      <c r="K132" s="377"/>
      <c r="L132" s="377"/>
      <c r="M132" s="377"/>
      <c r="N132" s="377"/>
      <c r="P132" s="377"/>
    </row>
    <row r="133" spans="1:16" s="391" customFormat="1" ht="32.4" customHeight="1" x14ac:dyDescent="0.3">
      <c r="A133" s="516"/>
      <c r="C133" s="516"/>
      <c r="E133" s="517" t="s">
        <v>2814</v>
      </c>
      <c r="G133" s="517" t="s">
        <v>2739</v>
      </c>
      <c r="H133" s="512"/>
      <c r="I133" s="517" t="s">
        <v>2740</v>
      </c>
    </row>
    <row r="134" spans="1:16" ht="18" customHeight="1" x14ac:dyDescent="0.3">
      <c r="A134" s="474" t="s">
        <v>2815</v>
      </c>
      <c r="B134" s="377"/>
      <c r="C134" s="474"/>
      <c r="D134" s="377"/>
      <c r="E134" s="424" t="s">
        <v>2816</v>
      </c>
      <c r="F134" s="377"/>
      <c r="G134" s="424" t="s">
        <v>2795</v>
      </c>
      <c r="H134" s="510"/>
      <c r="I134" s="424" t="s">
        <v>2793</v>
      </c>
      <c r="J134" s="377"/>
      <c r="K134" s="377"/>
      <c r="L134" s="377"/>
      <c r="M134" s="377"/>
      <c r="N134" s="377"/>
      <c r="P134" s="377"/>
    </row>
    <row r="135" spans="1:16" ht="18" customHeight="1" x14ac:dyDescent="0.3">
      <c r="A135" s="474" t="s">
        <v>2817</v>
      </c>
      <c r="B135" s="377"/>
      <c r="C135" s="474"/>
      <c r="D135" s="377"/>
      <c r="E135" s="424" t="s">
        <v>2816</v>
      </c>
      <c r="F135" s="377"/>
      <c r="G135" s="424" t="s">
        <v>2795</v>
      </c>
      <c r="H135" s="510"/>
      <c r="I135" s="424" t="s">
        <v>2793</v>
      </c>
      <c r="J135" s="377"/>
      <c r="K135" s="377"/>
      <c r="L135" s="377"/>
      <c r="M135" s="377"/>
      <c r="N135" s="377"/>
      <c r="P135" s="377"/>
    </row>
    <row r="136" spans="1:16" ht="18" customHeight="1" x14ac:dyDescent="0.3">
      <c r="A136" s="474"/>
      <c r="B136" s="377"/>
      <c r="C136" s="474"/>
      <c r="D136" s="377"/>
      <c r="E136" s="424"/>
      <c r="F136" s="377"/>
      <c r="G136" s="424"/>
      <c r="H136" s="510"/>
      <c r="I136" s="474"/>
      <c r="J136" s="377"/>
      <c r="K136" s="377"/>
      <c r="L136" s="377"/>
      <c r="M136" s="377"/>
      <c r="N136" s="377"/>
      <c r="P136" s="377"/>
    </row>
    <row r="137" spans="1:16" ht="18" customHeight="1" x14ac:dyDescent="0.3">
      <c r="A137" s="474"/>
      <c r="B137" s="377"/>
      <c r="C137" s="474"/>
      <c r="D137" s="377"/>
      <c r="E137" s="424"/>
      <c r="F137" s="377"/>
      <c r="G137" s="424"/>
      <c r="H137" s="510"/>
      <c r="I137" s="474"/>
      <c r="J137" s="377"/>
      <c r="K137" s="377"/>
      <c r="L137" s="377"/>
      <c r="M137" s="377"/>
      <c r="N137" s="377"/>
      <c r="P137" s="377"/>
    </row>
    <row r="138" spans="1:16" ht="18" customHeight="1" x14ac:dyDescent="0.3">
      <c r="A138" s="474" t="s">
        <v>2818</v>
      </c>
      <c r="B138" s="377"/>
      <c r="C138" s="474"/>
      <c r="D138" s="377"/>
      <c r="E138" s="424"/>
      <c r="F138" s="377"/>
      <c r="G138" s="424"/>
      <c r="H138" s="510"/>
      <c r="I138" s="474"/>
      <c r="J138" s="377"/>
      <c r="K138" s="377"/>
      <c r="L138" s="377"/>
      <c r="M138" s="377"/>
      <c r="N138" s="377"/>
      <c r="P138" s="377"/>
    </row>
    <row r="139" spans="1:16" ht="18" customHeight="1" x14ac:dyDescent="0.3">
      <c r="A139" s="474"/>
      <c r="B139" s="377"/>
      <c r="C139" s="474"/>
      <c r="D139" s="377"/>
      <c r="E139" s="424"/>
      <c r="F139" s="377"/>
      <c r="G139" s="424"/>
      <c r="H139" s="510"/>
      <c r="I139" s="474"/>
      <c r="J139" s="377"/>
      <c r="K139" s="377"/>
      <c r="L139" s="377"/>
      <c r="M139" s="377"/>
      <c r="N139" s="377"/>
      <c r="P139" s="377"/>
    </row>
    <row r="140" spans="1:16" ht="37.200000000000003" customHeight="1" x14ac:dyDescent="0.3">
      <c r="A140" s="474"/>
      <c r="B140" s="377"/>
      <c r="C140" s="474"/>
      <c r="D140" s="377"/>
      <c r="E140" s="508" t="s">
        <v>2738</v>
      </c>
      <c r="F140" s="377"/>
      <c r="G140" s="508" t="s">
        <v>2739</v>
      </c>
      <c r="H140" s="510"/>
      <c r="I140" s="508" t="s">
        <v>2740</v>
      </c>
      <c r="J140" s="377"/>
      <c r="K140" s="377"/>
      <c r="L140" s="377"/>
      <c r="M140" s="377"/>
      <c r="N140" s="377"/>
      <c r="P140" s="377"/>
    </row>
    <row r="141" spans="1:16" ht="18" customHeight="1" x14ac:dyDescent="0.3">
      <c r="A141" s="474" t="s">
        <v>2819</v>
      </c>
      <c r="B141" s="377"/>
      <c r="C141" s="474"/>
      <c r="D141" s="377"/>
      <c r="E141" s="424" t="s">
        <v>2778</v>
      </c>
      <c r="F141" s="377"/>
      <c r="G141" s="424" t="s">
        <v>2798</v>
      </c>
      <c r="H141" s="510"/>
      <c r="I141" s="424" t="s">
        <v>2778</v>
      </c>
      <c r="J141" s="377"/>
      <c r="K141" s="377"/>
      <c r="L141" s="377"/>
      <c r="M141" s="377"/>
      <c r="N141" s="377"/>
      <c r="P141" s="377"/>
    </row>
    <row r="142" spans="1:16" ht="18" customHeight="1" x14ac:dyDescent="0.3">
      <c r="A142" s="474"/>
      <c r="B142" s="377"/>
      <c r="C142" s="474"/>
      <c r="D142" s="377"/>
      <c r="E142" s="424"/>
      <c r="F142" s="377"/>
      <c r="G142" s="424"/>
      <c r="H142" s="510"/>
      <c r="I142" s="424"/>
      <c r="J142" s="377"/>
      <c r="K142" s="377"/>
      <c r="L142" s="377"/>
      <c r="M142" s="377"/>
      <c r="N142" s="377"/>
      <c r="P142" s="377"/>
    </row>
    <row r="143" spans="1:16" ht="18" customHeight="1" x14ac:dyDescent="0.3">
      <c r="A143" s="747" t="s">
        <v>2820</v>
      </c>
      <c r="B143" s="747"/>
      <c r="C143" s="747"/>
      <c r="D143" s="747"/>
      <c r="E143" s="424" t="s">
        <v>2821</v>
      </c>
      <c r="F143" s="377"/>
      <c r="G143" s="424" t="s">
        <v>2822</v>
      </c>
      <c r="H143" s="510"/>
      <c r="I143" s="424" t="s">
        <v>2823</v>
      </c>
      <c r="J143" s="377"/>
      <c r="K143" s="377"/>
      <c r="L143" s="377"/>
      <c r="M143" s="377"/>
      <c r="N143" s="377"/>
      <c r="P143" s="377"/>
    </row>
    <row r="144" spans="1:16" ht="18" customHeight="1" x14ac:dyDescent="0.3">
      <c r="A144" s="747"/>
      <c r="B144" s="747"/>
      <c r="C144" s="747"/>
      <c r="D144" s="747"/>
      <c r="E144" s="424"/>
      <c r="F144" s="377"/>
      <c r="G144" s="474"/>
      <c r="H144" s="424"/>
      <c r="I144" s="474"/>
      <c r="J144" s="377"/>
      <c r="K144" s="377"/>
      <c r="L144" s="377"/>
      <c r="M144" s="377"/>
      <c r="N144" s="377"/>
      <c r="P144" s="377"/>
    </row>
    <row r="145" spans="1:47" ht="18" customHeight="1" x14ac:dyDescent="0.3">
      <c r="A145" s="747"/>
      <c r="B145" s="747"/>
      <c r="C145" s="747"/>
      <c r="D145" s="747"/>
      <c r="E145" s="474"/>
      <c r="F145" s="377"/>
      <c r="G145" s="474"/>
      <c r="H145" s="424"/>
      <c r="I145" s="474"/>
      <c r="J145" s="377"/>
      <c r="K145" s="377"/>
      <c r="L145" s="377"/>
      <c r="M145" s="377"/>
      <c r="N145" s="377"/>
      <c r="P145" s="377"/>
    </row>
    <row r="146" spans="1:47" ht="18" customHeight="1" x14ac:dyDescent="0.3">
      <c r="A146" s="491"/>
      <c r="B146" s="377"/>
      <c r="C146" s="492"/>
      <c r="D146" s="377"/>
      <c r="E146" s="474"/>
      <c r="F146" s="377"/>
      <c r="G146" s="474"/>
      <c r="H146" s="424"/>
      <c r="I146" s="474"/>
      <c r="J146" s="377"/>
      <c r="K146" s="377"/>
      <c r="L146" s="377"/>
      <c r="M146" s="377"/>
      <c r="N146" s="377"/>
      <c r="P146" s="377"/>
    </row>
    <row r="147" spans="1:47" ht="21.6" customHeight="1" x14ac:dyDescent="0.3">
      <c r="A147" s="490" t="s">
        <v>2824</v>
      </c>
      <c r="B147" s="377"/>
      <c r="C147" s="518"/>
      <c r="D147" s="377"/>
      <c r="E147" s="424" t="s">
        <v>2825</v>
      </c>
      <c r="F147" s="377"/>
      <c r="G147" s="424" t="s">
        <v>2826</v>
      </c>
      <c r="H147" s="424"/>
      <c r="I147" s="424" t="s">
        <v>2790</v>
      </c>
      <c r="J147" s="377"/>
      <c r="K147" s="377"/>
      <c r="L147" s="377"/>
      <c r="M147" s="377"/>
      <c r="N147" s="377"/>
      <c r="P147" s="377"/>
    </row>
    <row r="148" spans="1:47" ht="18" customHeight="1" x14ac:dyDescent="0.3">
      <c r="A148" s="510"/>
      <c r="B148" s="519"/>
      <c r="C148" s="510"/>
      <c r="D148" s="519"/>
      <c r="E148" s="520"/>
      <c r="F148" s="519"/>
      <c r="G148" s="521"/>
      <c r="H148" s="522"/>
      <c r="I148" s="523"/>
      <c r="J148" s="519"/>
      <c r="K148" s="519"/>
      <c r="L148" s="519"/>
      <c r="M148" s="506"/>
      <c r="N148" s="519"/>
      <c r="P148" s="519"/>
    </row>
    <row r="149" spans="1:47" ht="22.2" customHeight="1" x14ac:dyDescent="0.3">
      <c r="A149" s="524" t="s">
        <v>2827</v>
      </c>
      <c r="B149" s="519"/>
      <c r="C149" s="510"/>
      <c r="D149" s="519"/>
      <c r="E149" s="520"/>
      <c r="F149" s="519"/>
      <c r="G149" s="521"/>
      <c r="H149" s="522"/>
      <c r="I149" s="523"/>
      <c r="J149" s="519"/>
      <c r="K149" s="519"/>
      <c r="L149" s="519"/>
      <c r="M149" s="506"/>
      <c r="N149" s="519"/>
      <c r="P149" s="519"/>
    </row>
    <row r="150" spans="1:47" ht="18" customHeight="1" x14ac:dyDescent="0.3">
      <c r="A150" s="510" t="s">
        <v>2828</v>
      </c>
      <c r="B150" s="519"/>
      <c r="C150" s="520"/>
      <c r="D150" s="519"/>
      <c r="E150" s="520"/>
      <c r="F150" s="519"/>
      <c r="G150" s="521" t="s">
        <v>3061</v>
      </c>
      <c r="H150" s="522"/>
      <c r="I150" s="523"/>
      <c r="J150" s="519"/>
      <c r="K150" s="519"/>
      <c r="L150" s="519"/>
      <c r="M150" s="506"/>
      <c r="N150" s="519"/>
      <c r="P150" s="519"/>
    </row>
    <row r="151" spans="1:47" ht="18" customHeight="1" x14ac:dyDescent="0.3">
      <c r="A151" s="510" t="s">
        <v>2829</v>
      </c>
      <c r="B151" s="519"/>
      <c r="C151" s="520"/>
      <c r="D151" s="519"/>
      <c r="E151" s="520"/>
      <c r="F151" s="519"/>
      <c r="G151" s="521"/>
      <c r="H151" s="522"/>
      <c r="I151" s="523"/>
      <c r="J151" s="519"/>
      <c r="K151" s="519"/>
      <c r="L151" s="519"/>
      <c r="M151" s="506"/>
      <c r="N151" s="519"/>
      <c r="P151" s="519"/>
    </row>
    <row r="152" spans="1:47" ht="18" customHeight="1" x14ac:dyDescent="0.3">
      <c r="A152" s="510" t="s">
        <v>2830</v>
      </c>
      <c r="B152" s="519"/>
      <c r="C152" s="510"/>
      <c r="D152" s="519"/>
      <c r="E152" s="520"/>
      <c r="F152" s="519"/>
      <c r="G152" s="521" t="s">
        <v>2831</v>
      </c>
      <c r="H152" s="522"/>
      <c r="I152" s="523"/>
      <c r="J152" s="519"/>
      <c r="K152" s="519"/>
      <c r="L152" s="519"/>
      <c r="M152" s="506"/>
      <c r="N152" s="519"/>
      <c r="P152" s="519"/>
    </row>
    <row r="153" spans="1:47" ht="18" customHeight="1" x14ac:dyDescent="0.3">
      <c r="A153" s="510" t="s">
        <v>2832</v>
      </c>
      <c r="B153" s="519"/>
      <c r="C153" s="510"/>
      <c r="D153" s="519"/>
      <c r="E153" s="520"/>
      <c r="F153" s="519"/>
      <c r="G153" s="521" t="s">
        <v>2831</v>
      </c>
      <c r="H153" s="522"/>
      <c r="I153" s="523"/>
      <c r="J153" s="519"/>
      <c r="K153" s="519"/>
      <c r="L153" s="519"/>
      <c r="M153" s="506"/>
      <c r="N153" s="519"/>
      <c r="P153" s="519"/>
    </row>
    <row r="154" spans="1:47" ht="18" customHeight="1" x14ac:dyDescent="0.3">
      <c r="A154" s="506"/>
      <c r="B154" s="519"/>
      <c r="C154" s="506"/>
      <c r="D154" s="519"/>
      <c r="E154" s="525"/>
      <c r="F154" s="519"/>
      <c r="G154" s="526"/>
      <c r="H154" s="527"/>
      <c r="I154" s="519"/>
      <c r="J154" s="519"/>
      <c r="K154" s="519"/>
      <c r="L154" s="519"/>
      <c r="M154" s="506"/>
      <c r="N154" s="519"/>
      <c r="P154" s="519"/>
    </row>
    <row r="155" spans="1:47" s="422" customFormat="1" ht="19.5" customHeight="1" x14ac:dyDescent="0.3">
      <c r="A155" s="743" t="s">
        <v>2833</v>
      </c>
      <c r="B155" s="743"/>
      <c r="C155" s="743"/>
      <c r="D155" s="743"/>
      <c r="E155" s="743"/>
      <c r="F155" s="743"/>
      <c r="G155" s="743"/>
      <c r="H155" s="743"/>
      <c r="I155" s="743"/>
      <c r="J155" s="743"/>
      <c r="K155" s="743"/>
      <c r="L155" s="473"/>
      <c r="M155" s="474"/>
      <c r="N155" s="506"/>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row>
    <row r="156" spans="1:47" s="422" customFormat="1" ht="74.25" customHeight="1" x14ac:dyDescent="0.25">
      <c r="A156" s="743" t="s">
        <v>2834</v>
      </c>
      <c r="B156" s="743"/>
      <c r="C156" s="743"/>
      <c r="D156" s="743"/>
      <c r="E156" s="743"/>
      <c r="F156" s="743"/>
      <c r="G156" s="743"/>
      <c r="H156" s="743"/>
      <c r="I156" s="743"/>
      <c r="J156" s="743"/>
      <c r="K156" s="743"/>
      <c r="L156" s="743"/>
      <c r="M156" s="743"/>
      <c r="N156" s="743"/>
      <c r="O156" s="743"/>
      <c r="P156" s="528"/>
      <c r="Q156" s="528"/>
      <c r="R156" s="377"/>
      <c r="S156" s="377"/>
      <c r="T156" s="377"/>
      <c r="U156" s="377"/>
      <c r="V156" s="377"/>
      <c r="W156" s="377"/>
      <c r="X156" s="377"/>
      <c r="Y156" s="377"/>
      <c r="Z156" s="377"/>
      <c r="AA156" s="377"/>
      <c r="AB156" s="377"/>
      <c r="AC156" s="377"/>
      <c r="AD156" s="377"/>
      <c r="AE156" s="377"/>
      <c r="AF156" s="377"/>
      <c r="AG156" s="377"/>
      <c r="AH156" s="377"/>
      <c r="AI156" s="377"/>
      <c r="AJ156" s="377"/>
      <c r="AK156" s="377"/>
      <c r="AL156" s="377"/>
      <c r="AM156" s="377"/>
      <c r="AN156" s="377"/>
      <c r="AO156" s="377"/>
      <c r="AP156" s="377"/>
      <c r="AQ156" s="377"/>
      <c r="AR156" s="377"/>
      <c r="AS156" s="377"/>
      <c r="AT156" s="377"/>
      <c r="AU156" s="377"/>
    </row>
    <row r="157" spans="1:47" ht="18" customHeight="1" x14ac:dyDescent="0.3">
      <c r="A157" s="395" t="s">
        <v>2835</v>
      </c>
      <c r="B157" s="529"/>
      <c r="C157" s="530"/>
      <c r="D157" s="529"/>
      <c r="E157" s="529"/>
      <c r="F157" s="529"/>
      <c r="G157" s="531"/>
      <c r="H157" s="531"/>
      <c r="I157" s="529"/>
      <c r="J157" s="529"/>
      <c r="K157" s="529"/>
      <c r="L157" s="529"/>
      <c r="M157" s="532"/>
      <c r="N157" s="529"/>
      <c r="O157" s="532"/>
      <c r="P157" s="529"/>
      <c r="Q157" s="532"/>
    </row>
    <row r="158" spans="1:47" ht="18" customHeight="1" x14ac:dyDescent="0.35">
      <c r="A158" s="533" t="s">
        <v>2836</v>
      </c>
      <c r="B158" s="470"/>
      <c r="C158" s="406"/>
      <c r="D158" s="470"/>
      <c r="E158" s="520"/>
      <c r="F158" s="470"/>
      <c r="G158" s="522"/>
      <c r="H158" s="522"/>
      <c r="I158" s="470"/>
      <c r="J158" s="470"/>
      <c r="K158" s="470"/>
      <c r="L158" s="470"/>
      <c r="M158" s="406"/>
      <c r="N158" s="470"/>
      <c r="P158" s="470"/>
    </row>
    <row r="159" spans="1:47" s="391" customFormat="1" ht="31.8" customHeight="1" x14ac:dyDescent="0.3">
      <c r="A159" s="400" t="s">
        <v>2837</v>
      </c>
      <c r="B159" s="534"/>
      <c r="C159" s="535"/>
      <c r="D159" s="534"/>
      <c r="E159" s="517" t="s">
        <v>2738</v>
      </c>
      <c r="F159" s="534"/>
      <c r="G159" s="517" t="s">
        <v>2739</v>
      </c>
      <c r="H159" s="512"/>
      <c r="I159" s="517" t="s">
        <v>2838</v>
      </c>
      <c r="J159" s="534"/>
      <c r="K159" s="517"/>
      <c r="L159" s="534"/>
      <c r="M159" s="535"/>
      <c r="N159" s="534"/>
      <c r="P159" s="534"/>
    </row>
    <row r="160" spans="1:47" ht="15" customHeight="1" x14ac:dyDescent="0.3">
      <c r="A160" s="466"/>
      <c r="B160" s="470"/>
      <c r="C160" s="406"/>
      <c r="D160" s="470"/>
      <c r="E160" s="536" t="s">
        <v>2770</v>
      </c>
      <c r="F160" s="470"/>
      <c r="G160" s="522" t="s">
        <v>2771</v>
      </c>
      <c r="H160" s="522"/>
      <c r="I160" s="470" t="s">
        <v>2839</v>
      </c>
      <c r="J160" s="470"/>
      <c r="K160" s="470"/>
      <c r="L160" s="470"/>
      <c r="M160" s="406"/>
      <c r="N160" s="470"/>
      <c r="P160" s="470"/>
    </row>
    <row r="161" spans="1:17" ht="15" customHeight="1" x14ac:dyDescent="0.3">
      <c r="A161" s="466"/>
      <c r="B161" s="470"/>
      <c r="C161" s="406"/>
      <c r="D161" s="470"/>
      <c r="E161" s="520"/>
      <c r="F161" s="470"/>
      <c r="G161" s="522"/>
      <c r="H161" s="522"/>
      <c r="I161" s="470"/>
      <c r="J161" s="470"/>
      <c r="K161" s="470"/>
      <c r="L161" s="470"/>
      <c r="M161" s="406"/>
      <c r="N161" s="470"/>
      <c r="P161" s="470"/>
    </row>
    <row r="162" spans="1:17" ht="15" customHeight="1" x14ac:dyDescent="0.3">
      <c r="A162" s="466"/>
      <c r="B162" s="470"/>
      <c r="C162" s="406"/>
      <c r="D162" s="470"/>
      <c r="E162" s="520"/>
      <c r="F162" s="470"/>
      <c r="G162" s="522"/>
      <c r="H162" s="522"/>
      <c r="I162" s="470"/>
      <c r="J162" s="470"/>
      <c r="K162" s="470"/>
      <c r="L162" s="470"/>
      <c r="M162" s="406"/>
      <c r="N162" s="470"/>
      <c r="P162" s="470"/>
    </row>
    <row r="163" spans="1:17" ht="36" customHeight="1" x14ac:dyDescent="0.25">
      <c r="A163" s="748" t="s">
        <v>2840</v>
      </c>
      <c r="B163" s="748"/>
      <c r="C163" s="748"/>
      <c r="D163" s="748"/>
      <c r="E163" s="748"/>
      <c r="F163" s="748"/>
      <c r="G163" s="748"/>
      <c r="H163" s="748"/>
      <c r="I163" s="748"/>
      <c r="J163" s="748"/>
      <c r="K163" s="748"/>
      <c r="L163" s="748"/>
      <c r="M163" s="748"/>
      <c r="N163" s="528"/>
      <c r="O163" s="528"/>
      <c r="P163" s="528"/>
    </row>
    <row r="164" spans="1:17" ht="15" customHeight="1" x14ac:dyDescent="0.3">
      <c r="A164" s="466"/>
      <c r="B164" s="470"/>
      <c r="C164" s="406"/>
      <c r="D164" s="470"/>
      <c r="E164" s="520"/>
      <c r="F164" s="470"/>
      <c r="G164" s="522"/>
      <c r="H164" s="522"/>
      <c r="I164" s="470"/>
      <c r="J164" s="470"/>
      <c r="K164" s="470"/>
      <c r="L164" s="470"/>
      <c r="M164" s="406"/>
      <c r="N164" s="470"/>
      <c r="P164" s="470"/>
    </row>
    <row r="165" spans="1:17" ht="16.5" customHeight="1" x14ac:dyDescent="0.4">
      <c r="A165" s="743" t="s">
        <v>2841</v>
      </c>
      <c r="B165" s="743"/>
      <c r="C165" s="743"/>
      <c r="D165" s="743"/>
      <c r="E165" s="743"/>
      <c r="F165" s="743"/>
      <c r="G165" s="743"/>
      <c r="H165" s="743"/>
      <c r="I165" s="743"/>
      <c r="J165" s="743"/>
      <c r="K165" s="743"/>
      <c r="L165" s="749"/>
      <c r="M165" s="749"/>
      <c r="N165" s="506"/>
      <c r="P165" s="377"/>
    </row>
    <row r="166" spans="1:17" ht="15" customHeight="1" x14ac:dyDescent="0.3">
      <c r="A166" s="466"/>
      <c r="B166" s="470"/>
      <c r="C166" s="406"/>
      <c r="D166" s="470"/>
      <c r="E166" s="520"/>
      <c r="F166" s="470"/>
      <c r="G166" s="522"/>
      <c r="H166" s="522"/>
      <c r="I166" s="470"/>
      <c r="J166" s="470"/>
      <c r="K166" s="470"/>
      <c r="L166" s="470"/>
      <c r="M166" s="406"/>
      <c r="N166" s="470"/>
      <c r="P166" s="470"/>
    </row>
    <row r="167" spans="1:17" ht="18" customHeight="1" x14ac:dyDescent="0.3">
      <c r="A167" s="395" t="s">
        <v>2842</v>
      </c>
      <c r="B167" s="529"/>
      <c r="C167" s="530"/>
      <c r="D167" s="529"/>
      <c r="E167" s="529"/>
      <c r="F167" s="529"/>
      <c r="G167" s="531"/>
      <c r="H167" s="531"/>
      <c r="I167" s="529"/>
      <c r="J167" s="529"/>
      <c r="K167" s="529"/>
      <c r="L167" s="529"/>
      <c r="M167" s="532"/>
      <c r="N167" s="529"/>
      <c r="O167" s="532"/>
      <c r="P167" s="529"/>
      <c r="Q167" s="532"/>
    </row>
    <row r="168" spans="1:17" ht="8.4" customHeight="1" x14ac:dyDescent="0.3">
      <c r="A168" s="466"/>
      <c r="B168" s="470"/>
      <c r="C168" s="406"/>
      <c r="D168" s="470"/>
      <c r="E168" s="520"/>
      <c r="F168" s="470"/>
      <c r="G168" s="522"/>
      <c r="H168" s="522"/>
      <c r="I168" s="470"/>
      <c r="J168" s="470"/>
      <c r="K168" s="470"/>
      <c r="L168" s="470"/>
      <c r="M168" s="406"/>
      <c r="N168" s="470"/>
      <c r="P168" s="470"/>
    </row>
    <row r="169" spans="1:17" ht="27" customHeight="1" x14ac:dyDescent="0.3">
      <c r="A169" s="466"/>
      <c r="B169" s="470"/>
      <c r="C169" s="406"/>
      <c r="D169" s="470"/>
      <c r="E169" s="508" t="s">
        <v>2738</v>
      </c>
      <c r="F169" s="470"/>
      <c r="G169" s="508" t="s">
        <v>2739</v>
      </c>
      <c r="H169" s="510"/>
      <c r="I169" s="508" t="s">
        <v>2740</v>
      </c>
      <c r="J169" s="470"/>
      <c r="K169" s="470"/>
      <c r="L169" s="470"/>
      <c r="M169" s="406"/>
      <c r="N169" s="470"/>
      <c r="P169" s="470"/>
    </row>
    <row r="170" spans="1:17" ht="24" customHeight="1" x14ac:dyDescent="0.3">
      <c r="A170" s="503" t="s">
        <v>2843</v>
      </c>
      <c r="B170" s="470"/>
      <c r="C170" s="406"/>
      <c r="D170" s="470"/>
      <c r="E170" s="536" t="s">
        <v>2811</v>
      </c>
      <c r="F170" s="470"/>
      <c r="G170" s="522" t="s">
        <v>2795</v>
      </c>
      <c r="H170" s="522"/>
      <c r="I170" s="470" t="s">
        <v>2844</v>
      </c>
      <c r="J170" s="470"/>
      <c r="K170" s="470"/>
      <c r="L170" s="470"/>
      <c r="M170" s="406"/>
      <c r="N170" s="470"/>
      <c r="P170" s="470"/>
    </row>
    <row r="171" spans="1:17" ht="15" customHeight="1" x14ac:dyDescent="0.3">
      <c r="A171" s="466"/>
      <c r="B171" s="470"/>
      <c r="C171" s="406"/>
      <c r="D171" s="470"/>
      <c r="E171" s="520"/>
      <c r="F171" s="470"/>
      <c r="G171" s="522"/>
      <c r="H171" s="522"/>
      <c r="I171" s="470"/>
      <c r="J171" s="470"/>
      <c r="K171" s="470"/>
      <c r="L171" s="470"/>
      <c r="M171" s="406"/>
      <c r="N171" s="470"/>
      <c r="P171" s="470"/>
    </row>
    <row r="172" spans="1:17" ht="15" customHeight="1" x14ac:dyDescent="0.3">
      <c r="A172" s="406" t="s">
        <v>2845</v>
      </c>
      <c r="B172" s="470"/>
      <c r="C172" s="406"/>
      <c r="D172" s="470"/>
      <c r="E172" s="520"/>
      <c r="F172" s="470"/>
      <c r="G172" s="522" t="s">
        <v>2831</v>
      </c>
      <c r="H172" s="522"/>
      <c r="I172" s="470"/>
      <c r="J172" s="470"/>
      <c r="K172" s="470"/>
      <c r="L172" s="470"/>
      <c r="M172" s="406"/>
      <c r="N172" s="470"/>
      <c r="P172" s="470"/>
    </row>
    <row r="173" spans="1:17" ht="15" customHeight="1" x14ac:dyDescent="0.3">
      <c r="A173" s="466"/>
      <c r="B173" s="470"/>
      <c r="C173" s="406"/>
      <c r="D173" s="470"/>
      <c r="E173" s="520"/>
      <c r="F173" s="470"/>
      <c r="G173" s="522"/>
      <c r="H173" s="522"/>
      <c r="I173" s="470"/>
      <c r="J173" s="470"/>
      <c r="K173" s="470"/>
      <c r="L173" s="470"/>
      <c r="M173" s="406"/>
      <c r="N173" s="470"/>
      <c r="P173" s="470"/>
    </row>
    <row r="174" spans="1:17" ht="38.25" customHeight="1" x14ac:dyDescent="0.25">
      <c r="A174" s="748" t="s">
        <v>2846</v>
      </c>
      <c r="B174" s="748"/>
      <c r="C174" s="748"/>
      <c r="D174" s="748"/>
      <c r="E174" s="748"/>
      <c r="F174" s="748"/>
      <c r="G174" s="748"/>
      <c r="H174" s="748"/>
      <c r="I174" s="748"/>
      <c r="J174" s="748"/>
      <c r="K174" s="748"/>
      <c r="L174" s="748"/>
      <c r="M174" s="748"/>
      <c r="N174" s="506"/>
      <c r="P174" s="377"/>
    </row>
    <row r="175" spans="1:17" ht="15" customHeight="1" x14ac:dyDescent="0.3">
      <c r="A175" s="394"/>
      <c r="C175" s="374"/>
      <c r="E175" s="476"/>
      <c r="G175" s="481"/>
      <c r="H175" s="481"/>
    </row>
    <row r="176" spans="1:17" ht="15" customHeight="1" x14ac:dyDescent="0.3">
      <c r="A176" s="406" t="s">
        <v>2847</v>
      </c>
      <c r="B176" s="470"/>
      <c r="C176" s="406" t="s">
        <v>2848</v>
      </c>
      <c r="D176" s="470"/>
      <c r="E176" s="520"/>
      <c r="F176" s="470"/>
      <c r="G176" s="522"/>
      <c r="H176" s="522"/>
      <c r="I176" s="470"/>
      <c r="J176" s="470"/>
      <c r="K176" s="470"/>
      <c r="L176" s="470"/>
      <c r="M176" s="406"/>
      <c r="N176" s="470"/>
      <c r="P176" s="470"/>
    </row>
    <row r="177" spans="1:20" ht="15" customHeight="1" x14ac:dyDescent="0.3">
      <c r="A177" s="466"/>
      <c r="B177" s="470"/>
      <c r="C177" s="406"/>
      <c r="D177" s="470"/>
      <c r="E177" s="520"/>
      <c r="F177" s="470"/>
      <c r="G177" s="522"/>
      <c r="H177" s="522"/>
      <c r="I177" s="470"/>
      <c r="J177" s="470"/>
      <c r="K177" s="470"/>
      <c r="L177" s="470"/>
      <c r="M177" s="406"/>
      <c r="N177" s="470"/>
      <c r="P177" s="470"/>
    </row>
    <row r="178" spans="1:20" ht="20.25" customHeight="1" x14ac:dyDescent="0.3">
      <c r="A178" s="395" t="s">
        <v>2849</v>
      </c>
      <c r="B178" s="537"/>
      <c r="C178" s="395"/>
      <c r="D178" s="395"/>
      <c r="E178" s="395"/>
      <c r="F178" s="395"/>
      <c r="G178" s="395"/>
      <c r="H178" s="395"/>
      <c r="I178" s="395"/>
      <c r="J178" s="529"/>
      <c r="K178" s="529"/>
      <c r="L178" s="529"/>
      <c r="M178" s="532"/>
      <c r="N178" s="529"/>
      <c r="O178" s="532"/>
      <c r="P178" s="529"/>
      <c r="Q178" s="532"/>
    </row>
    <row r="179" spans="1:20" ht="13.5" customHeight="1" x14ac:dyDescent="0.3">
      <c r="A179" s="502"/>
      <c r="B179" s="538"/>
      <c r="C179" s="539"/>
      <c r="D179" s="470"/>
      <c r="E179" s="470"/>
      <c r="F179" s="470"/>
      <c r="G179" s="453"/>
      <c r="H179" s="453"/>
      <c r="I179" s="470"/>
      <c r="J179" s="470"/>
      <c r="K179" s="470"/>
      <c r="L179" s="470"/>
      <c r="M179" s="406"/>
      <c r="N179" s="470"/>
      <c r="P179" s="470"/>
    </row>
    <row r="180" spans="1:20" s="422" customFormat="1" ht="15.9" customHeight="1" x14ac:dyDescent="0.3">
      <c r="A180" s="539" t="s">
        <v>2850</v>
      </c>
      <c r="B180" s="473"/>
      <c r="C180" s="539"/>
      <c r="D180" s="473"/>
      <c r="E180" s="478"/>
      <c r="F180" s="473"/>
      <c r="G180" s="540">
        <v>27704707900</v>
      </c>
      <c r="H180" s="424"/>
      <c r="I180" s="473"/>
      <c r="J180" s="473"/>
      <c r="K180" s="541"/>
      <c r="L180" s="473"/>
      <c r="M180" s="474"/>
      <c r="N180" s="473"/>
      <c r="P180" s="473"/>
    </row>
    <row r="181" spans="1:20" s="422" customFormat="1" ht="6.75" customHeight="1" x14ac:dyDescent="0.3">
      <c r="A181" s="502"/>
      <c r="B181" s="473"/>
      <c r="C181" s="539"/>
      <c r="D181" s="473"/>
      <c r="E181" s="478"/>
      <c r="F181" s="473"/>
      <c r="G181" s="473"/>
      <c r="H181" s="424"/>
      <c r="I181" s="473"/>
      <c r="J181" s="473"/>
      <c r="K181" s="473"/>
      <c r="L181" s="473"/>
      <c r="M181" s="474"/>
      <c r="N181" s="473"/>
      <c r="P181" s="473"/>
    </row>
    <row r="182" spans="1:20" s="422" customFormat="1" ht="44.25" customHeight="1" x14ac:dyDescent="0.35">
      <c r="A182" s="747" t="s">
        <v>2851</v>
      </c>
      <c r="B182" s="747"/>
      <c r="C182" s="747"/>
      <c r="D182" s="747"/>
      <c r="E182" s="747"/>
      <c r="F182" s="473"/>
      <c r="G182" s="542">
        <v>31668086853.545193</v>
      </c>
      <c r="H182" s="473"/>
      <c r="I182" s="543"/>
      <c r="J182" s="473" t="s">
        <v>2852</v>
      </c>
      <c r="K182" s="544">
        <v>33869611608.069721</v>
      </c>
      <c r="L182" s="473"/>
      <c r="M182" s="545"/>
      <c r="N182" s="473"/>
      <c r="P182" s="473"/>
      <c r="S182" s="546"/>
      <c r="T182" s="547"/>
    </row>
    <row r="183" spans="1:20" s="422" customFormat="1" ht="20.399999999999999" x14ac:dyDescent="0.35">
      <c r="A183" s="474" t="s">
        <v>2853</v>
      </c>
      <c r="B183" s="473"/>
      <c r="C183" s="424"/>
      <c r="D183" s="473"/>
      <c r="E183" s="478"/>
      <c r="F183" s="473"/>
      <c r="G183" s="548">
        <v>0</v>
      </c>
      <c r="H183" s="474"/>
      <c r="I183" s="543"/>
      <c r="J183" s="473" t="s">
        <v>2854</v>
      </c>
      <c r="K183" s="544">
        <v>31668086853.545193</v>
      </c>
      <c r="L183" s="473"/>
      <c r="M183" s="549"/>
      <c r="N183" s="473"/>
      <c r="P183" s="473"/>
      <c r="S183" s="546"/>
      <c r="T183" s="547"/>
    </row>
    <row r="184" spans="1:20" s="422" customFormat="1" ht="30" customHeight="1" x14ac:dyDescent="0.3">
      <c r="A184" s="474" t="s">
        <v>2855</v>
      </c>
      <c r="B184" s="473"/>
      <c r="C184" s="424"/>
      <c r="D184" s="473"/>
      <c r="E184" s="478"/>
      <c r="F184" s="473"/>
      <c r="G184" s="548">
        <v>0</v>
      </c>
      <c r="H184" s="550"/>
      <c r="I184" s="551" t="s">
        <v>2856</v>
      </c>
      <c r="J184" s="473"/>
      <c r="K184" s="551">
        <v>0.93500000000000005</v>
      </c>
      <c r="L184" s="473"/>
      <c r="M184" s="552"/>
      <c r="N184" s="473"/>
      <c r="P184" s="473"/>
    </row>
    <row r="185" spans="1:20" s="422" customFormat="1" ht="17.399999999999999" x14ac:dyDescent="0.3">
      <c r="A185" s="474" t="s">
        <v>2857</v>
      </c>
      <c r="B185" s="473"/>
      <c r="C185" s="424"/>
      <c r="D185" s="473"/>
      <c r="E185" s="478"/>
      <c r="F185" s="473"/>
      <c r="G185" s="548">
        <v>0</v>
      </c>
      <c r="H185" s="550"/>
      <c r="I185" s="551" t="s">
        <v>2858</v>
      </c>
      <c r="J185" s="473"/>
      <c r="K185" s="750">
        <v>0.95</v>
      </c>
      <c r="L185" s="473"/>
      <c r="M185" s="553"/>
      <c r="N185" s="473"/>
      <c r="P185" s="473"/>
    </row>
    <row r="186" spans="1:20" s="422" customFormat="1" ht="15" customHeight="1" x14ac:dyDescent="0.3">
      <c r="A186" s="474" t="s">
        <v>2859</v>
      </c>
      <c r="B186" s="554"/>
      <c r="C186" s="424"/>
      <c r="D186" s="554"/>
      <c r="E186" s="555"/>
      <c r="F186" s="554"/>
      <c r="G186" s="555">
        <v>0</v>
      </c>
      <c r="H186" s="550"/>
      <c r="I186" s="551" t="s">
        <v>2860</v>
      </c>
      <c r="J186" s="554"/>
      <c r="K186" s="750"/>
      <c r="L186" s="554"/>
      <c r="M186" s="556"/>
      <c r="N186" s="554"/>
      <c r="P186" s="554"/>
    </row>
    <row r="187" spans="1:20" s="422" customFormat="1" ht="17.399999999999999" x14ac:dyDescent="0.3">
      <c r="A187" s="474" t="s">
        <v>2861</v>
      </c>
      <c r="B187" s="424"/>
      <c r="C187" s="424"/>
      <c r="D187" s="424"/>
      <c r="E187" s="478"/>
      <c r="F187" s="557"/>
      <c r="G187" s="557">
        <v>0</v>
      </c>
      <c r="H187" s="550"/>
      <c r="I187" s="473"/>
      <c r="J187" s="473"/>
      <c r="K187" s="751"/>
      <c r="L187" s="751"/>
      <c r="M187" s="751"/>
      <c r="N187" s="473"/>
      <c r="P187" s="473"/>
    </row>
    <row r="188" spans="1:20" s="422" customFormat="1" ht="17.399999999999999" x14ac:dyDescent="0.3">
      <c r="A188" s="474" t="s">
        <v>2862</v>
      </c>
      <c r="B188" s="473"/>
      <c r="C188" s="550"/>
      <c r="D188" s="473"/>
      <c r="E188" s="555"/>
      <c r="F188" s="473"/>
      <c r="G188" s="555">
        <v>0</v>
      </c>
      <c r="H188" s="550"/>
      <c r="I188" s="473"/>
      <c r="J188" s="473"/>
      <c r="K188" s="473"/>
      <c r="L188" s="473"/>
      <c r="M188" s="474"/>
      <c r="N188" s="473"/>
      <c r="P188" s="473"/>
    </row>
    <row r="189" spans="1:20" s="422" customFormat="1" ht="18" customHeight="1" x14ac:dyDescent="0.3">
      <c r="A189" s="539" t="s">
        <v>2863</v>
      </c>
      <c r="B189" s="473"/>
      <c r="C189" s="539"/>
      <c r="D189" s="473"/>
      <c r="E189" s="478"/>
      <c r="F189" s="473"/>
      <c r="G189" s="540">
        <v>31668086853.545193</v>
      </c>
      <c r="H189" s="550"/>
      <c r="I189" s="473"/>
      <c r="J189" s="473"/>
      <c r="K189" s="558"/>
      <c r="L189" s="473"/>
      <c r="M189" s="474"/>
      <c r="N189" s="473"/>
      <c r="P189" s="473"/>
    </row>
    <row r="190" spans="1:20" s="422" customFormat="1" ht="18" customHeight="1" x14ac:dyDescent="0.3">
      <c r="A190" s="539"/>
      <c r="B190" s="473"/>
      <c r="C190" s="539"/>
      <c r="D190" s="473"/>
      <c r="E190" s="559"/>
      <c r="F190" s="473"/>
      <c r="G190" s="559"/>
      <c r="H190" s="550"/>
      <c r="I190" s="473"/>
      <c r="J190" s="473"/>
      <c r="K190" s="473"/>
      <c r="L190" s="473"/>
      <c r="M190" s="474"/>
      <c r="N190" s="473"/>
      <c r="P190" s="473"/>
    </row>
    <row r="191" spans="1:20" s="422" customFormat="1" ht="18" customHeight="1" x14ac:dyDescent="0.3">
      <c r="A191" s="539" t="s">
        <v>2864</v>
      </c>
      <c r="B191" s="473"/>
      <c r="C191" s="560"/>
      <c r="D191" s="473"/>
      <c r="E191" s="474"/>
      <c r="F191" s="473"/>
      <c r="G191" s="561" t="s">
        <v>3061</v>
      </c>
      <c r="H191" s="474"/>
      <c r="I191" s="473"/>
      <c r="J191" s="473"/>
      <c r="K191" s="473"/>
      <c r="L191" s="473"/>
      <c r="M191" s="562"/>
      <c r="N191" s="473"/>
      <c r="P191" s="473"/>
    </row>
    <row r="192" spans="1:20" s="422" customFormat="1" ht="18" customHeight="1" x14ac:dyDescent="0.3">
      <c r="A192" s="539"/>
      <c r="B192" s="473"/>
      <c r="C192" s="560"/>
      <c r="D192" s="473"/>
      <c r="E192" s="474"/>
      <c r="F192" s="473"/>
      <c r="G192" s="561"/>
      <c r="H192" s="474"/>
      <c r="I192" s="473"/>
      <c r="J192" s="473"/>
      <c r="K192" s="473"/>
      <c r="L192" s="473"/>
      <c r="M192" s="474"/>
      <c r="N192" s="473"/>
      <c r="P192" s="473"/>
    </row>
    <row r="193" spans="1:17" s="422" customFormat="1" ht="18" customHeight="1" x14ac:dyDescent="0.3">
      <c r="A193" s="539" t="s">
        <v>2865</v>
      </c>
      <c r="B193" s="473"/>
      <c r="C193" s="560"/>
      <c r="D193" s="473"/>
      <c r="E193" s="474"/>
      <c r="F193" s="473"/>
      <c r="G193" s="563">
        <v>1.03</v>
      </c>
      <c r="H193" s="474"/>
      <c r="I193" s="473"/>
      <c r="J193" s="473"/>
      <c r="K193" s="473"/>
      <c r="L193" s="473"/>
      <c r="M193" s="474"/>
      <c r="N193" s="473"/>
      <c r="P193" s="473"/>
    </row>
    <row r="194" spans="1:17" s="422" customFormat="1" ht="18" customHeight="1" x14ac:dyDescent="0.3">
      <c r="A194" s="539"/>
      <c r="B194" s="473"/>
      <c r="C194" s="560"/>
      <c r="D194" s="473"/>
      <c r="E194" s="474"/>
      <c r="F194" s="473"/>
      <c r="G194" s="561"/>
      <c r="H194" s="474"/>
      <c r="I194" s="564"/>
      <c r="J194" s="473"/>
      <c r="K194" s="473"/>
      <c r="L194" s="473"/>
      <c r="M194" s="474"/>
      <c r="N194" s="473"/>
      <c r="P194" s="473"/>
    </row>
    <row r="195" spans="1:17" s="422" customFormat="1" ht="18" customHeight="1" x14ac:dyDescent="0.3">
      <c r="A195" s="539" t="s">
        <v>2866</v>
      </c>
      <c r="B195" s="473"/>
      <c r="C195" s="560"/>
      <c r="D195" s="473"/>
      <c r="E195" s="474"/>
      <c r="F195" s="473"/>
      <c r="G195" s="563">
        <v>1.0695187165775402</v>
      </c>
      <c r="H195" s="474"/>
      <c r="I195" s="473"/>
      <c r="J195" s="473"/>
      <c r="K195" s="473"/>
      <c r="L195" s="473"/>
      <c r="M195" s="474"/>
      <c r="N195" s="473"/>
      <c r="P195" s="473"/>
    </row>
    <row r="196" spans="1:17" s="422" customFormat="1" ht="18" customHeight="1" x14ac:dyDescent="0.3">
      <c r="A196" s="539"/>
      <c r="B196" s="473"/>
      <c r="C196" s="560"/>
      <c r="D196" s="473"/>
      <c r="E196" s="474"/>
      <c r="F196" s="473"/>
      <c r="G196" s="561"/>
      <c r="H196" s="474"/>
      <c r="I196" s="473"/>
      <c r="J196" s="473"/>
      <c r="K196" s="473"/>
      <c r="L196" s="473"/>
      <c r="M196" s="474"/>
      <c r="N196" s="473"/>
      <c r="P196" s="473"/>
    </row>
    <row r="197" spans="1:17" ht="18" customHeight="1" x14ac:dyDescent="0.3">
      <c r="A197" s="734" t="s">
        <v>2867</v>
      </c>
      <c r="B197" s="734"/>
      <c r="C197" s="734"/>
      <c r="D197" s="734"/>
      <c r="E197" s="734"/>
      <c r="F197" s="734"/>
      <c r="G197" s="734"/>
      <c r="H197" s="734"/>
      <c r="I197" s="734"/>
      <c r="J197" s="734"/>
      <c r="K197" s="734"/>
      <c r="L197" s="734"/>
      <c r="M197" s="734"/>
      <c r="N197" s="470"/>
      <c r="P197" s="470"/>
    </row>
    <row r="198" spans="1:17" ht="35.25" customHeight="1" x14ac:dyDescent="0.25">
      <c r="A198" s="743" t="s">
        <v>2868</v>
      </c>
      <c r="B198" s="743"/>
      <c r="C198" s="743"/>
      <c r="D198" s="743"/>
      <c r="E198" s="743"/>
      <c r="F198" s="743"/>
      <c r="G198" s="743"/>
      <c r="H198" s="743"/>
      <c r="I198" s="743"/>
      <c r="J198" s="743"/>
      <c r="K198" s="743"/>
      <c r="L198" s="743"/>
      <c r="M198" s="743"/>
      <c r="N198" s="743"/>
      <c r="O198" s="743"/>
      <c r="P198" s="743"/>
    </row>
    <row r="199" spans="1:17" ht="17.399999999999999" x14ac:dyDescent="0.3">
      <c r="A199" s="734"/>
      <c r="B199" s="734"/>
      <c r="C199" s="734"/>
      <c r="D199" s="734"/>
      <c r="E199" s="734"/>
      <c r="F199" s="734"/>
      <c r="G199" s="734"/>
      <c r="H199" s="734"/>
      <c r="I199" s="734"/>
      <c r="J199" s="734"/>
      <c r="K199" s="734"/>
      <c r="L199" s="734"/>
      <c r="M199" s="734"/>
      <c r="N199" s="470"/>
      <c r="P199" s="470"/>
    </row>
    <row r="200" spans="1:17" ht="18" customHeight="1" x14ac:dyDescent="0.3">
      <c r="A200" s="395" t="s">
        <v>2869</v>
      </c>
      <c r="B200" s="565"/>
      <c r="C200" s="566"/>
      <c r="D200" s="565"/>
      <c r="E200" s="565"/>
      <c r="F200" s="565"/>
      <c r="G200" s="567"/>
      <c r="H200" s="567"/>
      <c r="I200" s="565"/>
      <c r="J200" s="565"/>
      <c r="K200" s="565"/>
      <c r="L200" s="565"/>
      <c r="M200" s="532"/>
      <c r="N200" s="565"/>
      <c r="O200" s="532"/>
      <c r="P200" s="565"/>
      <c r="Q200" s="532"/>
    </row>
    <row r="201" spans="1:17" ht="7.5" customHeight="1" x14ac:dyDescent="0.3">
      <c r="A201" s="568"/>
      <c r="B201" s="569"/>
      <c r="C201" s="570"/>
      <c r="D201" s="569"/>
      <c r="E201" s="570"/>
      <c r="F201" s="569"/>
      <c r="G201" s="571"/>
      <c r="H201" s="571"/>
      <c r="I201" s="569"/>
      <c r="J201" s="569"/>
      <c r="K201" s="569"/>
      <c r="L201" s="569"/>
      <c r="M201" s="568"/>
      <c r="N201" s="569"/>
      <c r="P201" s="569"/>
    </row>
    <row r="202" spans="1:17" ht="18" customHeight="1" x14ac:dyDescent="0.3">
      <c r="A202" s="568" t="s">
        <v>2870</v>
      </c>
      <c r="B202" s="569"/>
      <c r="C202" s="572"/>
      <c r="D202" s="569"/>
      <c r="E202" s="570"/>
      <c r="F202" s="569"/>
      <c r="G202" s="559">
        <v>27118086859.200001</v>
      </c>
      <c r="H202" s="559"/>
      <c r="I202" s="573"/>
      <c r="J202" s="574"/>
      <c r="K202" s="574"/>
      <c r="L202" s="569"/>
      <c r="M202" s="568"/>
      <c r="N202" s="569"/>
      <c r="P202" s="569"/>
    </row>
    <row r="203" spans="1:17" ht="18" customHeight="1" x14ac:dyDescent="0.3">
      <c r="A203" s="568"/>
      <c r="B203" s="470"/>
      <c r="C203" s="570"/>
      <c r="D203" s="470"/>
      <c r="E203" s="570"/>
      <c r="F203" s="470"/>
      <c r="G203" s="539"/>
      <c r="H203" s="575"/>
      <c r="I203" s="576"/>
      <c r="J203" s="473"/>
      <c r="K203" s="422"/>
      <c r="L203" s="470"/>
      <c r="M203" s="577"/>
      <c r="N203" s="470"/>
      <c r="P203" s="470"/>
    </row>
    <row r="204" spans="1:17" ht="61.5" customHeight="1" x14ac:dyDescent="0.3">
      <c r="A204" s="742" t="s">
        <v>2871</v>
      </c>
      <c r="B204" s="742"/>
      <c r="C204" s="742"/>
      <c r="D204" s="742"/>
      <c r="E204" s="742"/>
      <c r="F204" s="470"/>
      <c r="G204" s="578">
        <v>33730753998.671089</v>
      </c>
      <c r="H204" s="579"/>
      <c r="I204" s="580"/>
      <c r="J204" s="473" t="s">
        <v>2852</v>
      </c>
      <c r="K204" s="581">
        <v>33730753998.671089</v>
      </c>
      <c r="L204" s="470"/>
      <c r="M204" s="549"/>
      <c r="N204" s="470"/>
      <c r="P204" s="470"/>
    </row>
    <row r="205" spans="1:17" ht="18" customHeight="1" x14ac:dyDescent="0.3">
      <c r="A205" s="510" t="s">
        <v>2872</v>
      </c>
      <c r="B205" s="510"/>
      <c r="C205" s="582"/>
      <c r="D205" s="510"/>
      <c r="E205" s="583"/>
      <c r="F205" s="510"/>
      <c r="G205" s="584">
        <v>0</v>
      </c>
      <c r="H205" s="579"/>
      <c r="I205" s="580"/>
      <c r="J205" s="473" t="s">
        <v>2854</v>
      </c>
      <c r="K205" s="581">
        <v>73009747158.352173</v>
      </c>
      <c r="L205" s="510"/>
      <c r="M205" s="510"/>
      <c r="N205" s="510"/>
      <c r="P205" s="510"/>
    </row>
    <row r="206" spans="1:17" ht="17.399999999999999" x14ac:dyDescent="0.3">
      <c r="A206" s="410" t="s">
        <v>2873</v>
      </c>
      <c r="B206" s="569"/>
      <c r="C206" s="585"/>
      <c r="D206" s="569"/>
      <c r="E206" s="585"/>
      <c r="F206" s="569"/>
      <c r="G206" s="584">
        <v>0</v>
      </c>
      <c r="H206" s="586"/>
      <c r="I206" s="587"/>
      <c r="J206" s="574"/>
      <c r="K206" s="586"/>
      <c r="L206" s="569"/>
      <c r="M206" s="588"/>
      <c r="N206" s="569"/>
      <c r="P206" s="569"/>
    </row>
    <row r="207" spans="1:17" ht="18" customHeight="1" x14ac:dyDescent="0.3">
      <c r="A207" s="510" t="s">
        <v>2874</v>
      </c>
      <c r="B207" s="569"/>
      <c r="C207" s="582"/>
      <c r="D207" s="569"/>
      <c r="E207" s="583"/>
      <c r="F207" s="569"/>
      <c r="G207" s="584">
        <v>0</v>
      </c>
      <c r="H207" s="579"/>
      <c r="I207" s="589"/>
      <c r="J207" s="574"/>
      <c r="K207" s="589"/>
      <c r="L207" s="569"/>
      <c r="M207" s="588"/>
      <c r="N207" s="569"/>
      <c r="P207" s="569"/>
    </row>
    <row r="208" spans="1:17" ht="18" customHeight="1" x14ac:dyDescent="0.3">
      <c r="A208" s="510" t="s">
        <v>2875</v>
      </c>
      <c r="B208" s="569"/>
      <c r="C208" s="582"/>
      <c r="D208" s="569"/>
      <c r="E208" s="583"/>
      <c r="F208" s="569"/>
      <c r="G208" s="584">
        <v>0</v>
      </c>
      <c r="H208" s="579"/>
      <c r="I208" s="589"/>
      <c r="J208" s="574"/>
      <c r="K208" s="589"/>
      <c r="L208" s="569"/>
      <c r="M208" s="588"/>
      <c r="N208" s="569"/>
      <c r="P208" s="569"/>
    </row>
    <row r="209" spans="1:17" ht="18" customHeight="1" x14ac:dyDescent="0.3">
      <c r="A209" s="510" t="s">
        <v>2861</v>
      </c>
      <c r="B209" s="569"/>
      <c r="C209" s="582"/>
      <c r="D209" s="569"/>
      <c r="E209" s="583"/>
      <c r="F209" s="569"/>
      <c r="G209" s="584">
        <v>0</v>
      </c>
      <c r="H209" s="579"/>
      <c r="I209" s="589"/>
      <c r="J209" s="574"/>
      <c r="K209" s="589"/>
      <c r="L209" s="569"/>
      <c r="M209" s="588"/>
      <c r="N209" s="569"/>
      <c r="P209" s="569"/>
    </row>
    <row r="210" spans="1:17" ht="18" customHeight="1" x14ac:dyDescent="0.3">
      <c r="A210" s="590" t="s">
        <v>2876</v>
      </c>
      <c r="B210" s="569"/>
      <c r="C210" s="585"/>
      <c r="D210" s="569"/>
      <c r="E210" s="585"/>
      <c r="F210" s="569"/>
      <c r="G210" s="578">
        <v>0</v>
      </c>
      <c r="H210" s="586"/>
      <c r="I210" s="586"/>
      <c r="J210" s="574"/>
      <c r="K210" s="586"/>
      <c r="L210" s="569"/>
      <c r="M210" s="588"/>
      <c r="N210" s="569"/>
      <c r="P210" s="569"/>
    </row>
    <row r="211" spans="1:17" ht="18" customHeight="1" x14ac:dyDescent="0.3">
      <c r="A211" s="406"/>
      <c r="B211" s="470"/>
      <c r="C211" s="453"/>
      <c r="D211" s="470"/>
      <c r="E211" s="470"/>
      <c r="F211" s="470"/>
      <c r="G211" s="424"/>
      <c r="H211" s="424"/>
      <c r="I211" s="473"/>
      <c r="J211" s="473"/>
      <c r="K211" s="473"/>
      <c r="L211" s="470"/>
      <c r="M211" s="406"/>
      <c r="N211" s="470"/>
      <c r="P211" s="470"/>
    </row>
    <row r="212" spans="1:17" ht="18" customHeight="1" x14ac:dyDescent="0.3">
      <c r="A212" s="591" t="s">
        <v>2877</v>
      </c>
      <c r="B212" s="510"/>
      <c r="C212" s="510"/>
      <c r="D212" s="510"/>
      <c r="E212" s="510"/>
      <c r="F212" s="510"/>
      <c r="G212" s="540">
        <v>33730753998.671089</v>
      </c>
      <c r="H212" s="474"/>
      <c r="I212" s="474"/>
      <c r="J212" s="474"/>
      <c r="K212" s="474"/>
      <c r="L212" s="510"/>
      <c r="M212" s="510"/>
      <c r="N212" s="510"/>
      <c r="P212" s="510"/>
    </row>
    <row r="213" spans="1:17" ht="15" customHeight="1" x14ac:dyDescent="0.25">
      <c r="A213" s="506"/>
      <c r="B213" s="377"/>
      <c r="C213" s="377"/>
      <c r="D213" s="377"/>
      <c r="E213" s="377"/>
      <c r="F213" s="377"/>
      <c r="G213" s="377"/>
      <c r="H213" s="377"/>
      <c r="I213" s="377"/>
      <c r="J213" s="377"/>
      <c r="K213" s="377"/>
      <c r="L213" s="377"/>
      <c r="M213" s="377"/>
      <c r="N213" s="377"/>
      <c r="P213" s="377"/>
    </row>
    <row r="214" spans="1:17" ht="18" customHeight="1" x14ac:dyDescent="0.25">
      <c r="A214" s="743" t="s">
        <v>3094</v>
      </c>
      <c r="B214" s="743"/>
      <c r="C214" s="743"/>
      <c r="D214" s="743"/>
      <c r="E214" s="743"/>
      <c r="F214" s="743"/>
      <c r="G214" s="743"/>
      <c r="H214" s="743"/>
      <c r="I214" s="743"/>
      <c r="J214" s="743"/>
      <c r="K214" s="743"/>
      <c r="L214" s="743"/>
      <c r="M214" s="743"/>
      <c r="N214" s="377"/>
      <c r="P214" s="377"/>
    </row>
    <row r="215" spans="1:17" ht="18" customHeight="1" x14ac:dyDescent="0.25">
      <c r="A215" s="734" t="s">
        <v>2878</v>
      </c>
      <c r="B215" s="734"/>
      <c r="C215" s="734"/>
      <c r="D215" s="734"/>
      <c r="E215" s="734"/>
      <c r="F215" s="734"/>
      <c r="G215" s="734"/>
      <c r="H215" s="734"/>
      <c r="I215" s="734"/>
      <c r="J215" s="734"/>
      <c r="K215" s="734"/>
      <c r="L215" s="734"/>
      <c r="M215" s="734"/>
      <c r="N215" s="592"/>
      <c r="O215" s="592"/>
      <c r="P215" s="377"/>
    </row>
    <row r="216" spans="1:17" ht="9.75" customHeight="1" x14ac:dyDescent="0.25">
      <c r="A216" s="506"/>
      <c r="B216" s="377"/>
      <c r="C216" s="377"/>
      <c r="D216" s="377"/>
      <c r="E216" s="377"/>
      <c r="F216" s="377"/>
      <c r="G216" s="377"/>
      <c r="H216" s="377"/>
      <c r="I216" s="377"/>
      <c r="J216" s="377"/>
      <c r="K216" s="377"/>
      <c r="L216" s="377"/>
      <c r="M216" s="377"/>
      <c r="N216" s="377"/>
      <c r="P216" s="377"/>
    </row>
    <row r="217" spans="1:17" ht="18" customHeight="1" x14ac:dyDescent="0.3">
      <c r="A217" s="395" t="s">
        <v>2879</v>
      </c>
      <c r="B217" s="398"/>
      <c r="C217" s="532"/>
      <c r="D217" s="398"/>
      <c r="E217" s="532"/>
      <c r="F217" s="398"/>
      <c r="G217" s="532"/>
      <c r="H217" s="398"/>
      <c r="I217" s="398"/>
      <c r="J217" s="398"/>
      <c r="K217" s="398"/>
      <c r="L217" s="398"/>
      <c r="M217" s="398"/>
      <c r="N217" s="398"/>
      <c r="O217" s="398"/>
      <c r="P217" s="398"/>
      <c r="Q217" s="398"/>
    </row>
    <row r="218" spans="1:17" ht="6.75" customHeight="1" x14ac:dyDescent="0.3">
      <c r="A218" s="406"/>
      <c r="B218" s="377"/>
      <c r="C218" s="406"/>
      <c r="D218" s="377"/>
      <c r="E218" s="510"/>
      <c r="F218" s="377"/>
      <c r="G218" s="510"/>
      <c r="H218" s="377"/>
      <c r="I218" s="377"/>
      <c r="J218" s="377"/>
      <c r="K218" s="377"/>
      <c r="L218" s="377"/>
      <c r="M218" s="377"/>
      <c r="N218" s="377"/>
      <c r="P218" s="377"/>
    </row>
    <row r="219" spans="1:17" ht="18" customHeight="1" x14ac:dyDescent="0.3">
      <c r="A219" s="474" t="s">
        <v>2880</v>
      </c>
      <c r="B219" s="377"/>
      <c r="C219" s="406"/>
      <c r="D219" s="377"/>
      <c r="E219" s="510"/>
      <c r="F219" s="377"/>
      <c r="G219" s="593">
        <v>29664221033.652596</v>
      </c>
      <c r="H219" s="377"/>
      <c r="I219" s="377"/>
      <c r="J219" s="377"/>
      <c r="K219" s="377"/>
      <c r="L219" s="377"/>
      <c r="M219" s="377"/>
      <c r="N219" s="377"/>
      <c r="P219" s="377"/>
    </row>
    <row r="220" spans="1:17" ht="18" customHeight="1" x14ac:dyDescent="0.3">
      <c r="A220" s="406" t="s">
        <v>2881</v>
      </c>
      <c r="B220" s="377"/>
      <c r="C220" s="406"/>
      <c r="D220" s="377"/>
      <c r="E220" s="510"/>
      <c r="F220" s="377"/>
      <c r="G220" s="594">
        <v>4361643542.3274078</v>
      </c>
      <c r="H220" s="595"/>
      <c r="I220" s="377"/>
      <c r="J220" s="377"/>
      <c r="K220" s="377"/>
      <c r="L220" s="377"/>
      <c r="M220" s="377"/>
      <c r="N220" s="377"/>
      <c r="P220" s="377"/>
    </row>
    <row r="221" spans="1:17" ht="18" customHeight="1" thickBot="1" x14ac:dyDescent="0.35">
      <c r="A221" s="591" t="s">
        <v>146</v>
      </c>
      <c r="B221" s="377"/>
      <c r="C221" s="596"/>
      <c r="D221" s="377"/>
      <c r="E221" s="510"/>
      <c r="F221" s="377"/>
      <c r="G221" s="597">
        <v>34025864575.980003</v>
      </c>
      <c r="H221" s="422"/>
      <c r="I221" s="598"/>
      <c r="J221" s="377"/>
      <c r="K221" s="377"/>
      <c r="L221" s="377"/>
      <c r="M221" s="377"/>
      <c r="N221" s="377"/>
      <c r="P221" s="377"/>
    </row>
    <row r="222" spans="1:17" ht="12" customHeight="1" thickTop="1" x14ac:dyDescent="0.25">
      <c r="A222" s="506"/>
      <c r="B222" s="377"/>
      <c r="C222" s="377"/>
      <c r="D222" s="377"/>
      <c r="E222" s="377"/>
      <c r="F222" s="377"/>
      <c r="G222" s="377"/>
      <c r="H222" s="377"/>
      <c r="I222" s="377"/>
      <c r="J222" s="377"/>
      <c r="K222" s="377"/>
      <c r="L222" s="377"/>
      <c r="M222" s="377"/>
      <c r="N222" s="377"/>
      <c r="P222" s="377"/>
    </row>
    <row r="223" spans="1:17" ht="18" customHeight="1" x14ac:dyDescent="0.3">
      <c r="A223" s="395" t="s">
        <v>2882</v>
      </c>
      <c r="B223" s="532"/>
      <c r="C223" s="532"/>
      <c r="D223" s="532"/>
      <c r="E223" s="532"/>
      <c r="F223" s="532"/>
      <c r="G223" s="532"/>
      <c r="H223" s="532"/>
      <c r="I223" s="532"/>
      <c r="J223" s="532"/>
      <c r="K223" s="532"/>
      <c r="L223" s="532"/>
      <c r="M223" s="532"/>
      <c r="N223" s="532"/>
      <c r="O223" s="532"/>
      <c r="P223" s="532"/>
      <c r="Q223" s="532"/>
    </row>
    <row r="224" spans="1:17" ht="8.25" customHeight="1" x14ac:dyDescent="0.3">
      <c r="A224" s="510"/>
      <c r="B224" s="510"/>
      <c r="C224" s="510"/>
      <c r="D224" s="510"/>
      <c r="E224" s="510"/>
      <c r="F224" s="510"/>
      <c r="G224" s="510"/>
      <c r="H224" s="510"/>
      <c r="I224" s="510"/>
      <c r="J224" s="510"/>
      <c r="K224" s="510"/>
      <c r="L224" s="510"/>
      <c r="M224" s="510"/>
      <c r="N224" s="510"/>
      <c r="P224" s="510"/>
    </row>
    <row r="225" spans="1:25" ht="22.2" customHeight="1" x14ac:dyDescent="0.3">
      <c r="A225" s="524" t="s">
        <v>2883</v>
      </c>
      <c r="B225" s="510"/>
      <c r="C225" s="510"/>
      <c r="D225" s="510"/>
      <c r="E225" s="599" t="s">
        <v>2884</v>
      </c>
      <c r="F225" s="510"/>
      <c r="G225" s="599" t="s">
        <v>2885</v>
      </c>
      <c r="H225" s="600"/>
      <c r="I225" s="600"/>
      <c r="J225" s="510"/>
      <c r="K225" s="510"/>
      <c r="L225" s="510"/>
      <c r="M225" s="510"/>
      <c r="N225" s="510"/>
      <c r="P225" s="510"/>
    </row>
    <row r="226" spans="1:25" ht="22.5" customHeight="1" x14ac:dyDescent="0.3">
      <c r="A226" s="601">
        <v>44592</v>
      </c>
      <c r="B226" s="510"/>
      <c r="C226" s="510"/>
      <c r="D226" s="510"/>
      <c r="E226" s="594">
        <v>110632.91</v>
      </c>
      <c r="F226" s="510"/>
      <c r="G226" s="602">
        <v>3.9152940254142992E-5</v>
      </c>
      <c r="H226" s="510"/>
      <c r="I226" s="510"/>
      <c r="J226" s="510"/>
      <c r="K226" s="510"/>
      <c r="L226" s="510"/>
      <c r="M226" s="510"/>
      <c r="N226" s="510"/>
      <c r="P226" s="510"/>
    </row>
    <row r="227" spans="1:25" ht="10.199999999999999" customHeight="1" x14ac:dyDescent="0.3">
      <c r="A227" s="510"/>
      <c r="B227" s="510"/>
      <c r="C227" s="510"/>
      <c r="D227" s="510"/>
      <c r="E227" s="510"/>
      <c r="F227" s="510"/>
      <c r="G227" s="510"/>
      <c r="H227" s="510"/>
      <c r="I227" s="510"/>
      <c r="J227" s="510"/>
      <c r="K227" s="510"/>
      <c r="L227" s="510"/>
      <c r="M227" s="510"/>
      <c r="N227" s="510"/>
      <c r="P227" s="510"/>
    </row>
    <row r="228" spans="1:25" ht="18" customHeight="1" x14ac:dyDescent="0.3">
      <c r="A228" s="395" t="s">
        <v>2886</v>
      </c>
      <c r="B228" s="532"/>
      <c r="C228" s="532"/>
      <c r="D228" s="532"/>
      <c r="E228" s="532"/>
      <c r="F228" s="532"/>
      <c r="G228" s="532"/>
      <c r="H228" s="532"/>
      <c r="I228" s="532"/>
      <c r="J228" s="532"/>
      <c r="K228" s="532"/>
      <c r="L228" s="532"/>
      <c r="M228" s="532"/>
      <c r="N228" s="532"/>
      <c r="O228" s="532"/>
      <c r="P228" s="532"/>
      <c r="Q228" s="532"/>
    </row>
    <row r="229" spans="1:25" ht="6.75" customHeight="1" x14ac:dyDescent="0.3">
      <c r="A229" s="510"/>
      <c r="B229" s="510"/>
      <c r="C229" s="510"/>
      <c r="D229" s="510"/>
      <c r="E229" s="510"/>
      <c r="F229" s="510"/>
      <c r="G229" s="510"/>
      <c r="H229" s="510"/>
      <c r="I229" s="510"/>
      <c r="J229" s="510"/>
      <c r="K229" s="510"/>
      <c r="L229" s="510"/>
      <c r="M229" s="510"/>
      <c r="N229" s="510"/>
      <c r="P229" s="510"/>
    </row>
    <row r="230" spans="1:25" ht="18" customHeight="1" x14ac:dyDescent="0.3">
      <c r="A230" s="510"/>
      <c r="B230" s="510"/>
      <c r="C230" s="510"/>
      <c r="D230" s="510"/>
      <c r="E230" s="603" t="s">
        <v>2887</v>
      </c>
      <c r="F230" s="411"/>
      <c r="G230" s="604" t="s">
        <v>2888</v>
      </c>
      <c r="H230" s="510"/>
      <c r="I230" s="510"/>
      <c r="J230" s="510"/>
      <c r="K230" s="510"/>
      <c r="L230" s="510"/>
      <c r="M230" s="510"/>
      <c r="N230" s="510"/>
      <c r="P230" s="510"/>
    </row>
    <row r="231" spans="1:25" ht="24" customHeight="1" x14ac:dyDescent="0.3">
      <c r="A231" s="496" t="s">
        <v>2889</v>
      </c>
      <c r="B231" s="474"/>
      <c r="C231" s="474"/>
      <c r="D231" s="474"/>
      <c r="E231" s="474"/>
      <c r="F231" s="474"/>
      <c r="G231" s="474"/>
      <c r="H231" s="510"/>
      <c r="I231" s="510"/>
      <c r="J231" s="510"/>
      <c r="K231" s="510"/>
      <c r="L231" s="510"/>
      <c r="M231" s="510"/>
      <c r="N231" s="510"/>
      <c r="P231" s="510"/>
    </row>
    <row r="232" spans="1:25" ht="18" customHeight="1" x14ac:dyDescent="0.3">
      <c r="A232" s="474" t="s">
        <v>2890</v>
      </c>
      <c r="B232" s="474"/>
      <c r="C232" s="474"/>
      <c r="D232" s="474"/>
      <c r="E232" s="605">
        <v>631798533.63999999</v>
      </c>
      <c r="F232" s="422"/>
      <c r="G232" s="594">
        <v>717400203.67999995</v>
      </c>
      <c r="H232" s="510"/>
      <c r="I232" s="606"/>
      <c r="J232" s="510"/>
      <c r="K232" s="607"/>
      <c r="L232" s="510"/>
      <c r="M232" s="510"/>
      <c r="N232" s="510"/>
      <c r="P232" s="510"/>
    </row>
    <row r="233" spans="1:25" ht="18" customHeight="1" x14ac:dyDescent="0.3">
      <c r="A233" s="474" t="s">
        <v>2891</v>
      </c>
      <c r="B233" s="474"/>
      <c r="C233" s="474"/>
      <c r="D233" s="474"/>
      <c r="E233" s="608">
        <v>0</v>
      </c>
      <c r="F233" s="474"/>
      <c r="G233" s="594">
        <v>3661688.13</v>
      </c>
      <c r="H233" s="510"/>
      <c r="I233" s="606"/>
      <c r="J233" s="510"/>
      <c r="K233" s="607"/>
      <c r="L233" s="510"/>
      <c r="M233" s="609"/>
      <c r="N233" s="510"/>
      <c r="P233" s="510"/>
    </row>
    <row r="234" spans="1:25" ht="18" customHeight="1" x14ac:dyDescent="0.3">
      <c r="A234" s="474" t="s">
        <v>2892</v>
      </c>
      <c r="B234" s="474"/>
      <c r="C234" s="474"/>
      <c r="D234" s="474"/>
      <c r="E234" s="605">
        <v>76752950.206594527</v>
      </c>
      <c r="F234" s="474"/>
      <c r="G234" s="594">
        <v>72913244.467167124</v>
      </c>
      <c r="H234" s="510"/>
      <c r="I234" s="510"/>
      <c r="J234" s="510"/>
      <c r="K234" s="607"/>
      <c r="L234" s="510"/>
      <c r="M234" s="510"/>
      <c r="N234" s="510"/>
      <c r="P234" s="510"/>
      <c r="Y234" s="378"/>
    </row>
    <row r="235" spans="1:25" ht="18" customHeight="1" x14ac:dyDescent="0.3">
      <c r="A235" s="474" t="s">
        <v>2893</v>
      </c>
      <c r="B235" s="474"/>
      <c r="C235" s="474"/>
      <c r="D235" s="474"/>
      <c r="E235" s="608">
        <v>0</v>
      </c>
      <c r="F235" s="474"/>
      <c r="G235" s="594">
        <v>0</v>
      </c>
      <c r="H235" s="510"/>
      <c r="I235" s="510"/>
      <c r="J235" s="510"/>
      <c r="K235" s="607"/>
      <c r="L235" s="510"/>
      <c r="M235" s="510"/>
      <c r="N235" s="510"/>
      <c r="P235" s="510"/>
    </row>
    <row r="236" spans="1:25" ht="18" customHeight="1" x14ac:dyDescent="0.3">
      <c r="A236" s="474" t="s">
        <v>2894</v>
      </c>
      <c r="B236" s="474"/>
      <c r="C236" s="474"/>
      <c r="D236" s="474"/>
      <c r="E236" s="608">
        <v>0</v>
      </c>
      <c r="F236" s="474"/>
      <c r="G236" s="594">
        <v>0</v>
      </c>
      <c r="H236" s="510"/>
      <c r="I236" s="510"/>
      <c r="J236" s="510"/>
      <c r="K236" s="607"/>
      <c r="L236" s="510"/>
      <c r="M236" s="510"/>
      <c r="N236" s="510"/>
      <c r="P236" s="510"/>
    </row>
    <row r="237" spans="1:25" ht="18" customHeight="1" x14ac:dyDescent="0.3">
      <c r="A237" s="474" t="s">
        <v>2895</v>
      </c>
      <c r="B237" s="474"/>
      <c r="C237" s="474"/>
      <c r="D237" s="474"/>
      <c r="E237" s="608">
        <v>0</v>
      </c>
      <c r="F237" s="474"/>
      <c r="G237" s="594">
        <v>0</v>
      </c>
      <c r="H237" s="510"/>
      <c r="I237" s="510"/>
      <c r="J237" s="510"/>
      <c r="K237" s="607"/>
      <c r="L237" s="510"/>
      <c r="M237" s="510"/>
      <c r="N237" s="510"/>
      <c r="P237" s="510"/>
    </row>
    <row r="238" spans="1:25" ht="18" customHeight="1" x14ac:dyDescent="0.3">
      <c r="A238" s="474" t="s">
        <v>2896</v>
      </c>
      <c r="B238" s="474"/>
      <c r="C238" s="474"/>
      <c r="D238" s="474"/>
      <c r="E238" s="608">
        <v>0</v>
      </c>
      <c r="F238" s="474"/>
      <c r="G238" s="594">
        <v>0</v>
      </c>
      <c r="H238" s="510"/>
      <c r="I238" s="510"/>
      <c r="J238" s="510"/>
      <c r="K238" s="607"/>
      <c r="L238" s="510"/>
      <c r="M238" s="510"/>
      <c r="N238" s="510"/>
      <c r="P238" s="510"/>
    </row>
    <row r="239" spans="1:25" ht="24" customHeight="1" x14ac:dyDescent="0.3">
      <c r="A239" s="496" t="s">
        <v>2897</v>
      </c>
      <c r="B239" s="474"/>
      <c r="C239" s="474"/>
      <c r="D239" s="474"/>
      <c r="E239" s="610"/>
      <c r="F239" s="474"/>
      <c r="G239" s="611"/>
      <c r="H239" s="510"/>
      <c r="I239" s="510"/>
      <c r="J239" s="510"/>
      <c r="K239" s="607"/>
      <c r="L239" s="510"/>
      <c r="M239" s="510"/>
      <c r="N239" s="510"/>
      <c r="P239" s="510"/>
    </row>
    <row r="240" spans="1:25" ht="18" customHeight="1" x14ac:dyDescent="0.3">
      <c r="A240" s="474" t="s">
        <v>2898</v>
      </c>
      <c r="B240" s="474"/>
      <c r="C240" s="474"/>
      <c r="D240" s="474"/>
      <c r="E240" s="608">
        <v>-18830181.990000002</v>
      </c>
      <c r="F240" s="474"/>
      <c r="G240" s="612">
        <v>-14179352.369999999</v>
      </c>
      <c r="H240" s="510"/>
      <c r="I240" s="510"/>
      <c r="J240" s="510"/>
      <c r="K240" s="607"/>
      <c r="L240" s="510"/>
      <c r="M240" s="510"/>
      <c r="N240" s="510"/>
      <c r="P240" s="510"/>
    </row>
    <row r="241" spans="1:17" ht="18" customHeight="1" x14ac:dyDescent="0.3">
      <c r="A241" s="474" t="s">
        <v>2899</v>
      </c>
      <c r="B241" s="474"/>
      <c r="C241" s="474"/>
      <c r="D241" s="474"/>
      <c r="E241" s="608">
        <v>-26695626.219999999</v>
      </c>
      <c r="F241" s="474"/>
      <c r="G241" s="612">
        <v>-26033371.609999999</v>
      </c>
      <c r="H241" s="510"/>
      <c r="I241" s="510"/>
      <c r="J241" s="510"/>
      <c r="K241" s="607"/>
      <c r="L241" s="510"/>
      <c r="M241" s="510"/>
      <c r="N241" s="510"/>
      <c r="P241" s="510"/>
    </row>
    <row r="242" spans="1:17" ht="18" customHeight="1" x14ac:dyDescent="0.3">
      <c r="A242" s="474" t="s">
        <v>2900</v>
      </c>
      <c r="B242" s="474"/>
      <c r="C242" s="474"/>
      <c r="D242" s="474"/>
      <c r="E242" s="608">
        <v>-631798533.63999999</v>
      </c>
      <c r="F242" s="613" t="s">
        <v>2901</v>
      </c>
      <c r="G242" s="612">
        <v>-720976745.77999997</v>
      </c>
      <c r="H242" s="510"/>
      <c r="I242" s="596"/>
      <c r="J242" s="510"/>
      <c r="K242" s="607"/>
      <c r="L242" s="510"/>
      <c r="M242" s="510"/>
      <c r="N242" s="510"/>
      <c r="P242" s="510"/>
    </row>
    <row r="243" spans="1:17" ht="18" customHeight="1" x14ac:dyDescent="0.3">
      <c r="A243" s="474" t="s">
        <v>2902</v>
      </c>
      <c r="B243" s="474"/>
      <c r="C243" s="474"/>
      <c r="D243" s="474"/>
      <c r="E243" s="608">
        <v>0</v>
      </c>
      <c r="F243" s="613"/>
      <c r="G243" s="612">
        <v>0</v>
      </c>
      <c r="H243" s="510"/>
      <c r="I243" s="596"/>
      <c r="J243" s="510"/>
      <c r="K243" s="607"/>
      <c r="L243" s="510"/>
      <c r="M243" s="510"/>
      <c r="N243" s="510"/>
      <c r="P243" s="510"/>
    </row>
    <row r="244" spans="1:17" ht="18" customHeight="1" x14ac:dyDescent="0.3">
      <c r="A244" s="474" t="s">
        <v>2903</v>
      </c>
      <c r="B244" s="474"/>
      <c r="C244" s="474"/>
      <c r="D244" s="474"/>
      <c r="E244" s="608">
        <v>0</v>
      </c>
      <c r="F244" s="474"/>
      <c r="G244" s="612">
        <v>0</v>
      </c>
      <c r="H244" s="510"/>
      <c r="I244" s="596"/>
      <c r="J244" s="510"/>
      <c r="K244" s="607"/>
      <c r="L244" s="510"/>
      <c r="M244" s="510"/>
      <c r="N244" s="510"/>
      <c r="P244" s="510"/>
    </row>
    <row r="245" spans="1:17" ht="18" customHeight="1" x14ac:dyDescent="0.3">
      <c r="A245" s="474" t="s">
        <v>2904</v>
      </c>
      <c r="B245" s="474"/>
      <c r="C245" s="474"/>
      <c r="D245" s="474"/>
      <c r="E245" s="608">
        <v>-6261.1</v>
      </c>
      <c r="F245" s="474"/>
      <c r="G245" s="612">
        <v>-952.97</v>
      </c>
      <c r="H245" s="510"/>
      <c r="I245" s="510"/>
      <c r="J245" s="510"/>
      <c r="K245" s="607"/>
      <c r="L245" s="510"/>
      <c r="M245" s="510"/>
      <c r="N245" s="510"/>
      <c r="P245" s="510"/>
    </row>
    <row r="246" spans="1:17" ht="18" customHeight="1" x14ac:dyDescent="0.3">
      <c r="A246" s="474" t="s">
        <v>2905</v>
      </c>
      <c r="B246" s="474"/>
      <c r="C246" s="474"/>
      <c r="D246" s="474"/>
      <c r="E246" s="608">
        <v>0</v>
      </c>
      <c r="F246" s="474"/>
      <c r="G246" s="612">
        <v>0</v>
      </c>
      <c r="H246" s="510"/>
      <c r="I246" s="510"/>
      <c r="J246" s="510"/>
      <c r="K246" s="607"/>
      <c r="L246" s="510"/>
      <c r="M246" s="510"/>
      <c r="N246" s="510"/>
      <c r="P246" s="510"/>
    </row>
    <row r="247" spans="1:17" ht="18" customHeight="1" thickBot="1" x14ac:dyDescent="0.35">
      <c r="A247" s="474" t="s">
        <v>2906</v>
      </c>
      <c r="B247" s="474"/>
      <c r="C247" s="474"/>
      <c r="D247" s="474"/>
      <c r="E247" s="614">
        <v>31220880.896594547</v>
      </c>
      <c r="F247" s="474"/>
      <c r="G247" s="615">
        <v>32784713.547167093</v>
      </c>
      <c r="H247" s="510"/>
      <c r="I247" s="510"/>
      <c r="J247" s="510"/>
      <c r="K247" s="510"/>
      <c r="L247" s="510"/>
      <c r="M247" s="510"/>
      <c r="N247" s="510"/>
      <c r="P247" s="510"/>
    </row>
    <row r="248" spans="1:17" ht="18" customHeight="1" thickTop="1" x14ac:dyDescent="0.3">
      <c r="A248" s="474"/>
      <c r="B248" s="474"/>
      <c r="C248" s="474"/>
      <c r="D248" s="474"/>
      <c r="E248" s="608"/>
      <c r="F248" s="474"/>
      <c r="G248" s="612"/>
      <c r="H248" s="510"/>
      <c r="I248" s="510"/>
      <c r="J248" s="510"/>
      <c r="K248" s="510"/>
      <c r="L248" s="510"/>
      <c r="M248" s="510"/>
      <c r="N248" s="510"/>
      <c r="P248" s="510"/>
    </row>
    <row r="249" spans="1:17" ht="21" customHeight="1" x14ac:dyDescent="0.3">
      <c r="A249" s="464" t="s">
        <v>2907</v>
      </c>
      <c r="B249" s="464"/>
      <c r="C249" s="464"/>
      <c r="D249" s="464"/>
      <c r="E249" s="464"/>
      <c r="F249" s="464"/>
      <c r="G249" s="464"/>
      <c r="H249" s="616"/>
      <c r="I249" s="616"/>
      <c r="J249" s="616"/>
      <c r="K249" s="616"/>
      <c r="L249" s="616"/>
      <c r="M249" s="616"/>
      <c r="N249" s="510"/>
      <c r="P249" s="510"/>
    </row>
    <row r="250" spans="1:17" ht="18" customHeight="1" x14ac:dyDescent="0.3">
      <c r="A250" s="734"/>
      <c r="B250" s="734"/>
      <c r="C250" s="734"/>
      <c r="D250" s="734"/>
      <c r="E250" s="734"/>
      <c r="F250" s="734"/>
      <c r="G250" s="734"/>
      <c r="H250" s="734"/>
      <c r="I250" s="734"/>
      <c r="J250" s="734"/>
      <c r="K250" s="734"/>
      <c r="L250" s="734"/>
      <c r="M250" s="734"/>
      <c r="N250" s="510"/>
      <c r="P250" s="510"/>
    </row>
    <row r="251" spans="1:17" ht="17.399999999999999" x14ac:dyDescent="0.3">
      <c r="A251" s="395" t="s">
        <v>2908</v>
      </c>
      <c r="B251" s="617"/>
      <c r="C251" s="618"/>
      <c r="D251" s="617"/>
      <c r="E251" s="617"/>
      <c r="F251" s="617"/>
      <c r="G251" s="618"/>
      <c r="H251" s="618"/>
      <c r="I251" s="617"/>
      <c r="J251" s="617"/>
      <c r="K251" s="617"/>
      <c r="L251" s="617"/>
      <c r="M251" s="532"/>
      <c r="N251" s="617"/>
      <c r="O251" s="532"/>
      <c r="P251" s="617"/>
      <c r="Q251" s="532"/>
    </row>
    <row r="252" spans="1:17" ht="18" customHeight="1" x14ac:dyDescent="0.3">
      <c r="A252" s="510" t="s">
        <v>2909</v>
      </c>
      <c r="B252" s="619"/>
      <c r="C252" s="620"/>
      <c r="D252" s="619"/>
      <c r="E252" s="621"/>
      <c r="F252" s="621"/>
      <c r="G252" s="424" t="s">
        <v>136</v>
      </c>
      <c r="H252" s="620"/>
      <c r="I252" s="619"/>
      <c r="J252" s="619"/>
      <c r="K252" s="619"/>
      <c r="L252" s="619"/>
      <c r="M252" s="510"/>
      <c r="N252" s="619"/>
      <c r="P252" s="619"/>
    </row>
    <row r="253" spans="1:17" ht="18" customHeight="1" x14ac:dyDescent="0.3">
      <c r="A253" s="474" t="s">
        <v>2910</v>
      </c>
      <c r="B253" s="619"/>
      <c r="C253" s="474"/>
      <c r="D253" s="619"/>
      <c r="E253" s="423"/>
      <c r="F253" s="621"/>
      <c r="G253" s="622">
        <v>34531623944</v>
      </c>
      <c r="H253" s="560"/>
      <c r="I253" s="473"/>
      <c r="J253" s="619"/>
      <c r="K253" s="619"/>
      <c r="L253" s="619"/>
      <c r="M253" s="406"/>
      <c r="N253" s="619"/>
      <c r="P253" s="619"/>
    </row>
    <row r="254" spans="1:17" ht="18" customHeight="1" x14ac:dyDescent="0.3">
      <c r="A254" s="406" t="s">
        <v>2911</v>
      </c>
      <c r="B254" s="470"/>
      <c r="C254" s="623"/>
      <c r="D254" s="470"/>
      <c r="E254" s="622"/>
      <c r="F254" s="473"/>
      <c r="G254" s="622">
        <v>33907923935.789719</v>
      </c>
      <c r="H254" s="424"/>
      <c r="I254" s="541"/>
      <c r="J254" s="470"/>
      <c r="K254" s="470"/>
      <c r="L254" s="470"/>
      <c r="M254" s="406"/>
      <c r="N254" s="470"/>
      <c r="P254" s="470"/>
    </row>
    <row r="255" spans="1:17" ht="18" customHeight="1" x14ac:dyDescent="0.3">
      <c r="A255" s="474" t="s">
        <v>2912</v>
      </c>
      <c r="B255" s="470"/>
      <c r="C255" s="624"/>
      <c r="D255" s="470"/>
      <c r="E255" s="744">
        <v>118389</v>
      </c>
      <c r="F255" s="744"/>
      <c r="G255" s="744"/>
      <c r="H255" s="424"/>
      <c r="I255" s="473"/>
      <c r="J255" s="470"/>
      <c r="K255" s="470"/>
      <c r="L255" s="470"/>
      <c r="M255" s="406"/>
      <c r="N255" s="470"/>
      <c r="P255" s="470"/>
    </row>
    <row r="256" spans="1:17" ht="18" customHeight="1" x14ac:dyDescent="0.3">
      <c r="A256" s="474" t="s">
        <v>2913</v>
      </c>
      <c r="B256" s="470"/>
      <c r="C256" s="625"/>
      <c r="D256" s="470"/>
      <c r="E256" s="622"/>
      <c r="F256" s="473"/>
      <c r="G256" s="622">
        <v>286411.10184045578</v>
      </c>
      <c r="H256" s="424"/>
      <c r="I256" s="473"/>
      <c r="J256" s="470"/>
      <c r="K256" s="470"/>
      <c r="L256" s="470"/>
      <c r="M256" s="406"/>
      <c r="N256" s="470"/>
      <c r="P256" s="470"/>
    </row>
    <row r="257" spans="1:17" ht="18" customHeight="1" x14ac:dyDescent="0.3">
      <c r="A257" s="626" t="s">
        <v>2914</v>
      </c>
      <c r="B257" s="470"/>
      <c r="C257" s="624"/>
      <c r="D257" s="470"/>
      <c r="E257" s="555"/>
      <c r="F257" s="473"/>
      <c r="G257" s="555">
        <v>117071</v>
      </c>
      <c r="H257" s="424"/>
      <c r="I257" s="624"/>
      <c r="J257" s="470"/>
      <c r="K257" s="470"/>
      <c r="L257" s="470"/>
      <c r="M257" s="406"/>
      <c r="N257" s="470"/>
      <c r="P257" s="470"/>
    </row>
    <row r="258" spans="1:17" ht="18" customHeight="1" x14ac:dyDescent="0.3">
      <c r="A258" s="474" t="s">
        <v>2915</v>
      </c>
      <c r="B258" s="470"/>
      <c r="C258" s="624"/>
      <c r="D258" s="470"/>
      <c r="E258" s="744">
        <v>118389</v>
      </c>
      <c r="F258" s="744"/>
      <c r="G258" s="744"/>
      <c r="H258" s="424"/>
      <c r="I258" s="541"/>
      <c r="J258" s="470"/>
      <c r="K258" s="470"/>
      <c r="L258" s="470"/>
      <c r="M258" s="406"/>
      <c r="N258" s="470"/>
      <c r="P258" s="470"/>
    </row>
    <row r="259" spans="1:17" ht="21.6" customHeight="1" x14ac:dyDescent="0.3">
      <c r="A259" s="474"/>
      <c r="B259" s="470"/>
      <c r="C259" s="624"/>
      <c r="D259" s="470"/>
      <c r="E259" s="555"/>
      <c r="F259" s="473"/>
      <c r="G259" s="627" t="s">
        <v>2916</v>
      </c>
      <c r="H259" s="500"/>
      <c r="I259" s="627" t="s">
        <v>2917</v>
      </c>
      <c r="J259" s="470"/>
      <c r="K259" s="470"/>
      <c r="L259" s="470"/>
      <c r="M259" s="406"/>
      <c r="N259" s="470"/>
      <c r="P259" s="470"/>
    </row>
    <row r="260" spans="1:17" ht="18" customHeight="1" x14ac:dyDescent="0.3">
      <c r="A260" s="406" t="s">
        <v>2918</v>
      </c>
      <c r="B260" s="470"/>
      <c r="C260" s="628"/>
      <c r="D260" s="470"/>
      <c r="E260" s="473"/>
      <c r="F260" s="473"/>
      <c r="G260" s="629">
        <v>0.59897319569209051</v>
      </c>
      <c r="H260" s="424"/>
      <c r="I260" s="629">
        <v>0.45363221566220358</v>
      </c>
      <c r="J260" s="470"/>
      <c r="K260" s="470"/>
      <c r="L260" s="470"/>
      <c r="M260" s="406"/>
      <c r="N260" s="470"/>
      <c r="P260" s="470"/>
    </row>
    <row r="261" spans="1:17" ht="18" customHeight="1" x14ac:dyDescent="0.3">
      <c r="A261" s="406" t="s">
        <v>2919</v>
      </c>
      <c r="B261" s="470"/>
      <c r="C261" s="628"/>
      <c r="D261" s="470"/>
      <c r="E261" s="473"/>
      <c r="F261" s="473"/>
      <c r="G261" s="629">
        <v>0.69230060123371551</v>
      </c>
      <c r="H261" s="424"/>
      <c r="I261" s="629">
        <v>0.51794367810882769</v>
      </c>
      <c r="J261" s="470"/>
      <c r="K261" s="470"/>
      <c r="L261" s="470"/>
      <c r="M261" s="406"/>
      <c r="N261" s="470"/>
      <c r="P261" s="470"/>
    </row>
    <row r="262" spans="1:17" ht="18" customHeight="1" x14ac:dyDescent="0.3">
      <c r="A262" s="406" t="s">
        <v>2920</v>
      </c>
      <c r="B262" s="470"/>
      <c r="C262" s="628"/>
      <c r="D262" s="470"/>
      <c r="E262" s="473"/>
      <c r="F262" s="473"/>
      <c r="G262" s="629">
        <v>0.69230060123371551</v>
      </c>
      <c r="H262" s="424"/>
      <c r="I262" s="629"/>
      <c r="J262" s="470"/>
      <c r="K262" s="470"/>
      <c r="L262" s="470"/>
      <c r="M262" s="406"/>
      <c r="N262" s="470"/>
      <c r="P262" s="470"/>
    </row>
    <row r="263" spans="1:17" ht="17.399999999999999" x14ac:dyDescent="0.3">
      <c r="A263" s="406" t="s">
        <v>2921</v>
      </c>
      <c r="B263" s="470"/>
      <c r="C263" s="630"/>
      <c r="D263" s="470"/>
      <c r="E263" s="473"/>
      <c r="F263" s="473"/>
      <c r="G263" s="631">
        <v>24.954603694006316</v>
      </c>
      <c r="H263" s="423" t="s">
        <v>2922</v>
      </c>
      <c r="I263" s="473"/>
      <c r="J263" s="470"/>
      <c r="K263" s="470"/>
      <c r="L263" s="470"/>
      <c r="M263" s="406"/>
      <c r="N263" s="470"/>
      <c r="P263" s="470"/>
    </row>
    <row r="264" spans="1:17" ht="18" customHeight="1" x14ac:dyDescent="0.3">
      <c r="A264" s="406" t="s">
        <v>2923</v>
      </c>
      <c r="B264" s="470"/>
      <c r="C264" s="628"/>
      <c r="D264" s="470"/>
      <c r="E264" s="473"/>
      <c r="F264" s="473"/>
      <c r="G264" s="629">
        <v>2.3694744540483974E-2</v>
      </c>
      <c r="H264" s="424"/>
      <c r="I264" s="473"/>
      <c r="J264" s="470"/>
      <c r="K264" s="470"/>
      <c r="L264" s="470"/>
      <c r="M264" s="406"/>
      <c r="N264" s="470"/>
      <c r="P264" s="470"/>
    </row>
    <row r="265" spans="1:17" ht="17.399999999999999" x14ac:dyDescent="0.3">
      <c r="A265" s="406" t="s">
        <v>2924</v>
      </c>
      <c r="B265" s="470"/>
      <c r="C265" s="632"/>
      <c r="D265" s="470"/>
      <c r="E265" s="473"/>
      <c r="F265" s="473"/>
      <c r="G265" s="631">
        <v>56.28</v>
      </c>
      <c r="H265" s="423" t="s">
        <v>2922</v>
      </c>
      <c r="I265" s="473"/>
      <c r="J265" s="470"/>
      <c r="K265" s="470"/>
      <c r="L265" s="470"/>
      <c r="M265" s="406"/>
      <c r="N265" s="470"/>
      <c r="P265" s="470"/>
    </row>
    <row r="266" spans="1:17" ht="17.399999999999999" x14ac:dyDescent="0.3">
      <c r="A266" s="406" t="s">
        <v>2925</v>
      </c>
      <c r="B266" s="470"/>
      <c r="C266" s="633"/>
      <c r="D266" s="470"/>
      <c r="E266" s="473"/>
      <c r="F266" s="473"/>
      <c r="G266" s="631">
        <v>31.325396305993685</v>
      </c>
      <c r="H266" s="423" t="s">
        <v>2922</v>
      </c>
      <c r="I266" s="473"/>
      <c r="J266" s="470"/>
      <c r="K266" s="470"/>
      <c r="L266" s="470"/>
      <c r="M266" s="406"/>
      <c r="N266" s="470"/>
      <c r="P266" s="470"/>
    </row>
    <row r="267" spans="1:17" ht="17.399999999999999" x14ac:dyDescent="0.3">
      <c r="A267" s="406" t="s">
        <v>2926</v>
      </c>
      <c r="B267" s="470"/>
      <c r="C267" s="453"/>
      <c r="D267" s="470"/>
      <c r="E267" s="478"/>
      <c r="F267" s="473"/>
      <c r="G267" s="543" t="s">
        <v>2848</v>
      </c>
      <c r="H267" s="424"/>
      <c r="I267" s="473"/>
      <c r="J267" s="470"/>
      <c r="K267" s="470"/>
      <c r="L267" s="470"/>
      <c r="M267" s="406"/>
      <c r="N267" s="470"/>
      <c r="P267" s="470"/>
    </row>
    <row r="268" spans="1:17" ht="17.399999999999999" x14ac:dyDescent="0.3">
      <c r="A268" s="406"/>
      <c r="B268" s="470"/>
      <c r="C268" s="453"/>
      <c r="D268" s="470"/>
      <c r="E268" s="478"/>
      <c r="F268" s="473"/>
      <c r="G268" s="543"/>
      <c r="H268" s="424"/>
      <c r="I268" s="473"/>
      <c r="J268" s="470"/>
      <c r="K268" s="470"/>
      <c r="L268" s="470"/>
      <c r="M268" s="406"/>
      <c r="N268" s="470"/>
      <c r="P268" s="470"/>
    </row>
    <row r="269" spans="1:17" ht="17.399999999999999" x14ac:dyDescent="0.3">
      <c r="A269" s="734" t="s">
        <v>2927</v>
      </c>
      <c r="B269" s="734"/>
      <c r="C269" s="734"/>
      <c r="D269" s="734"/>
      <c r="E269" s="734"/>
      <c r="F269" s="734"/>
      <c r="G269" s="734"/>
      <c r="H269" s="734"/>
      <c r="I269" s="734"/>
      <c r="J269" s="734"/>
      <c r="K269" s="734"/>
      <c r="L269" s="734"/>
      <c r="M269" s="734"/>
      <c r="N269" s="470"/>
      <c r="P269" s="470"/>
    </row>
    <row r="270" spans="1:17" ht="17.399999999999999" x14ac:dyDescent="0.3">
      <c r="A270" s="734" t="s">
        <v>2928</v>
      </c>
      <c r="B270" s="734"/>
      <c r="C270" s="734"/>
      <c r="D270" s="734"/>
      <c r="E270" s="734"/>
      <c r="F270" s="734"/>
      <c r="G270" s="734"/>
      <c r="H270" s="734"/>
      <c r="I270" s="734"/>
      <c r="J270" s="734"/>
      <c r="K270" s="734"/>
      <c r="L270" s="734"/>
      <c r="M270" s="734"/>
      <c r="N270" s="470"/>
      <c r="P270" s="470"/>
    </row>
    <row r="271" spans="1:17" ht="17.399999999999999" x14ac:dyDescent="0.3">
      <c r="A271" s="406"/>
      <c r="B271" s="470"/>
      <c r="C271" s="453"/>
      <c r="D271" s="470"/>
      <c r="E271" s="470"/>
      <c r="F271" s="470"/>
      <c r="G271" s="453"/>
      <c r="H271" s="453"/>
      <c r="I271" s="470"/>
      <c r="J271" s="470"/>
      <c r="K271" s="470"/>
      <c r="L271" s="470"/>
      <c r="M271" s="406"/>
      <c r="N271" s="470"/>
      <c r="P271" s="470"/>
    </row>
    <row r="272" spans="1:17" ht="17.399999999999999" x14ac:dyDescent="0.3">
      <c r="A272" s="634" t="s">
        <v>2929</v>
      </c>
      <c r="B272" s="617"/>
      <c r="C272" s="566"/>
      <c r="D272" s="617"/>
      <c r="E272" s="617"/>
      <c r="F272" s="617"/>
      <c r="G272" s="635"/>
      <c r="H272" s="635"/>
      <c r="I272" s="617"/>
      <c r="J272" s="617"/>
      <c r="K272" s="617"/>
      <c r="L272" s="617"/>
      <c r="M272" s="532"/>
      <c r="N272" s="617"/>
      <c r="O272" s="532"/>
      <c r="P272" s="617"/>
      <c r="Q272" s="532"/>
    </row>
    <row r="273" spans="1:17" ht="5.4" customHeight="1" x14ac:dyDescent="0.3">
      <c r="A273" s="406"/>
      <c r="B273" s="619"/>
      <c r="C273" s="453"/>
      <c r="D273" s="619"/>
      <c r="E273" s="470"/>
      <c r="F273" s="619"/>
      <c r="G273" s="453"/>
      <c r="H273" s="453"/>
      <c r="I273" s="470"/>
      <c r="J273" s="619"/>
      <c r="K273" s="470"/>
      <c r="L273" s="619"/>
      <c r="M273" s="406"/>
      <c r="N273" s="619"/>
      <c r="P273" s="619"/>
    </row>
    <row r="274" spans="1:17" ht="27.6" customHeight="1" x14ac:dyDescent="0.3">
      <c r="A274" s="503" t="s">
        <v>2930</v>
      </c>
      <c r="B274" s="470"/>
      <c r="C274" s="636"/>
      <c r="D274" s="470"/>
      <c r="E274" s="470"/>
      <c r="F274" s="470"/>
      <c r="G274" s="637" t="s">
        <v>670</v>
      </c>
      <c r="H274" s="619"/>
      <c r="I274" s="638" t="s">
        <v>2860</v>
      </c>
      <c r="J274" s="470"/>
      <c r="K274" s="639" t="s">
        <v>2931</v>
      </c>
      <c r="L274" s="470"/>
      <c r="M274" s="638" t="s">
        <v>2860</v>
      </c>
      <c r="N274" s="470"/>
      <c r="O274" s="640"/>
      <c r="P274" s="470"/>
    </row>
    <row r="275" spans="1:17" s="422" customFormat="1" ht="17.399999999999999" x14ac:dyDescent="0.3">
      <c r="A275" s="474" t="s">
        <v>2932</v>
      </c>
      <c r="B275" s="473"/>
      <c r="C275" s="555"/>
      <c r="D275" s="473"/>
      <c r="E275" s="541"/>
      <c r="F275" s="473"/>
      <c r="G275" s="555">
        <v>117905</v>
      </c>
      <c r="H275" s="622"/>
      <c r="I275" s="541">
        <v>99.591178234464351</v>
      </c>
      <c r="J275" s="473"/>
      <c r="K275" s="641">
        <v>33782843310.219719</v>
      </c>
      <c r="L275" s="473"/>
      <c r="M275" s="541">
        <v>99.631116826803179</v>
      </c>
      <c r="N275" s="473"/>
      <c r="O275" s="642"/>
      <c r="P275" s="473"/>
    </row>
    <row r="276" spans="1:17" s="422" customFormat="1" ht="17.399999999999999" x14ac:dyDescent="0.3">
      <c r="A276" s="474" t="s">
        <v>2933</v>
      </c>
      <c r="B276" s="473"/>
      <c r="C276" s="555"/>
      <c r="D276" s="473"/>
      <c r="E276" s="541"/>
      <c r="F276" s="473"/>
      <c r="G276" s="555">
        <v>222</v>
      </c>
      <c r="H276" s="622"/>
      <c r="I276" s="541">
        <v>0.18751742138205407</v>
      </c>
      <c r="J276" s="473"/>
      <c r="K276" s="641">
        <v>62196205.630000003</v>
      </c>
      <c r="L276" s="473"/>
      <c r="M276" s="541">
        <v>0.18342675814477208</v>
      </c>
      <c r="N276" s="473"/>
      <c r="O276" s="642"/>
      <c r="P276" s="473"/>
    </row>
    <row r="277" spans="1:17" s="422" customFormat="1" ht="17.399999999999999" x14ac:dyDescent="0.3">
      <c r="A277" s="474" t="s">
        <v>2934</v>
      </c>
      <c r="B277" s="473"/>
      <c r="C277" s="555"/>
      <c r="D277" s="473"/>
      <c r="E277" s="541"/>
      <c r="F277" s="473"/>
      <c r="G277" s="555">
        <v>86</v>
      </c>
      <c r="H277" s="622"/>
      <c r="I277" s="541">
        <v>7.2641883958813741E-2</v>
      </c>
      <c r="J277" s="473"/>
      <c r="K277" s="641">
        <v>24572092.219999995</v>
      </c>
      <c r="L277" s="473"/>
      <c r="M277" s="541">
        <v>7.2467109063884136E-2</v>
      </c>
      <c r="N277" s="473"/>
      <c r="O277" s="642"/>
      <c r="P277" s="473"/>
    </row>
    <row r="278" spans="1:17" s="422" customFormat="1" ht="17.399999999999999" x14ac:dyDescent="0.3">
      <c r="A278" s="474" t="s">
        <v>2935</v>
      </c>
      <c r="B278" s="473"/>
      <c r="C278" s="555"/>
      <c r="D278" s="473"/>
      <c r="E278" s="541"/>
      <c r="F278" s="473"/>
      <c r="G278" s="555">
        <v>176</v>
      </c>
      <c r="H278" s="624"/>
      <c r="I278" s="541">
        <v>0.1486624601947816</v>
      </c>
      <c r="J278" s="473"/>
      <c r="K278" s="641">
        <v>38312327.720000014</v>
      </c>
      <c r="L278" s="473"/>
      <c r="M278" s="541">
        <v>0.11298930536801123</v>
      </c>
      <c r="N278" s="473"/>
      <c r="O278" s="642"/>
      <c r="P278" s="473"/>
    </row>
    <row r="279" spans="1:17" s="422" customFormat="1" ht="18" thickBot="1" x14ac:dyDescent="0.35">
      <c r="A279" s="539" t="s">
        <v>2936</v>
      </c>
      <c r="B279" s="643"/>
      <c r="C279" s="644"/>
      <c r="D279" s="643"/>
      <c r="E279" s="473"/>
      <c r="F279" s="643"/>
      <c r="G279" s="645">
        <v>118389</v>
      </c>
      <c r="H279" s="646"/>
      <c r="I279" s="647">
        <v>100</v>
      </c>
      <c r="J279" s="643"/>
      <c r="K279" s="648">
        <v>33907923936</v>
      </c>
      <c r="L279" s="643"/>
      <c r="M279" s="647">
        <v>99.999999999379853</v>
      </c>
      <c r="N279" s="643"/>
      <c r="O279" s="642"/>
      <c r="P279" s="643"/>
    </row>
    <row r="280" spans="1:17" ht="18" thickTop="1" x14ac:dyDescent="0.3">
      <c r="A280" s="649"/>
      <c r="B280" s="569"/>
      <c r="C280" s="582"/>
      <c r="D280" s="569"/>
      <c r="E280" s="583"/>
      <c r="F280" s="569"/>
      <c r="G280" s="522"/>
      <c r="H280" s="522"/>
      <c r="I280" s="650"/>
      <c r="J280" s="569"/>
      <c r="K280" s="650"/>
      <c r="L280" s="569"/>
      <c r="M280" s="588"/>
      <c r="N280" s="569"/>
      <c r="O280" s="640"/>
      <c r="P280" s="569"/>
    </row>
    <row r="281" spans="1:17" ht="17.399999999999999" x14ac:dyDescent="0.3">
      <c r="A281" s="634" t="s">
        <v>2937</v>
      </c>
      <c r="B281" s="651"/>
      <c r="C281" s="652"/>
      <c r="D281" s="651"/>
      <c r="E281" s="651"/>
      <c r="F281" s="651"/>
      <c r="G281" s="652"/>
      <c r="H281" s="652"/>
      <c r="I281" s="651"/>
      <c r="J281" s="651"/>
      <c r="K281" s="651"/>
      <c r="L281" s="651"/>
      <c r="M281" s="651"/>
      <c r="N281" s="651"/>
      <c r="O281" s="653"/>
      <c r="P281" s="651"/>
      <c r="Q281" s="532"/>
    </row>
    <row r="282" spans="1:17" ht="17.399999999999999" x14ac:dyDescent="0.3">
      <c r="A282" s="654"/>
      <c r="B282" s="655"/>
      <c r="C282" s="656"/>
      <c r="D282" s="655"/>
      <c r="E282" s="655"/>
      <c r="F282" s="655"/>
      <c r="G282" s="656"/>
      <c r="H282" s="656"/>
      <c r="I282" s="655"/>
      <c r="J282" s="655"/>
      <c r="K282" s="655"/>
      <c r="L282" s="655"/>
      <c r="M282" s="655"/>
      <c r="N282" s="655"/>
      <c r="O282" s="640"/>
      <c r="P282" s="655"/>
    </row>
    <row r="283" spans="1:17" s="422" customFormat="1" ht="17.399999999999999" x14ac:dyDescent="0.3">
      <c r="A283" s="496" t="s">
        <v>2938</v>
      </c>
      <c r="B283" s="473"/>
      <c r="C283" s="560"/>
      <c r="D283" s="473"/>
      <c r="E283" s="473"/>
      <c r="F283" s="473"/>
      <c r="G283" s="603" t="s">
        <v>670</v>
      </c>
      <c r="H283" s="560"/>
      <c r="I283" s="745" t="s">
        <v>2860</v>
      </c>
      <c r="J283" s="745"/>
      <c r="K283" s="657" t="s">
        <v>2931</v>
      </c>
      <c r="L283" s="473"/>
      <c r="M283" s="658" t="s">
        <v>2860</v>
      </c>
      <c r="N283" s="659"/>
    </row>
    <row r="284" spans="1:17" s="422" customFormat="1" ht="17.399999999999999" x14ac:dyDescent="0.3">
      <c r="A284" s="474" t="s">
        <v>2939</v>
      </c>
      <c r="B284" s="473"/>
      <c r="C284" s="555"/>
      <c r="D284" s="473"/>
      <c r="E284" s="473"/>
      <c r="F284" s="473"/>
      <c r="G284" s="555">
        <v>13838</v>
      </c>
      <c r="H284" s="555"/>
      <c r="I284" s="541">
        <v>11.688585932814705</v>
      </c>
      <c r="J284" s="473"/>
      <c r="K284" s="641">
        <v>3376035399.1299901</v>
      </c>
      <c r="L284" s="473"/>
      <c r="M284" s="541">
        <v>9.9564792156020427</v>
      </c>
      <c r="N284" s="473"/>
      <c r="P284" s="473"/>
    </row>
    <row r="285" spans="1:17" s="422" customFormat="1" ht="17.399999999999999" x14ac:dyDescent="0.3">
      <c r="A285" s="474" t="s">
        <v>2940</v>
      </c>
      <c r="B285" s="473"/>
      <c r="C285" s="555"/>
      <c r="D285" s="473"/>
      <c r="E285" s="473"/>
      <c r="F285" s="473"/>
      <c r="G285" s="555">
        <v>19214</v>
      </c>
      <c r="H285" s="555"/>
      <c r="I285" s="541">
        <v>16.229548353309852</v>
      </c>
      <c r="J285" s="473"/>
      <c r="K285" s="641">
        <v>7346085035.0900059</v>
      </c>
      <c r="L285" s="473"/>
      <c r="M285" s="541">
        <v>21.664803333154456</v>
      </c>
      <c r="N285" s="473"/>
      <c r="P285" s="473"/>
    </row>
    <row r="286" spans="1:17" s="422" customFormat="1" ht="17.399999999999999" x14ac:dyDescent="0.3">
      <c r="A286" s="474" t="s">
        <v>2941</v>
      </c>
      <c r="B286" s="473"/>
      <c r="C286" s="555"/>
      <c r="D286" s="473"/>
      <c r="E286" s="473"/>
      <c r="F286" s="473"/>
      <c r="G286" s="555">
        <v>1712</v>
      </c>
      <c r="H286" s="555"/>
      <c r="I286" s="541">
        <v>1.4460802946219664</v>
      </c>
      <c r="J286" s="473"/>
      <c r="K286" s="641">
        <v>308619454.54999971</v>
      </c>
      <c r="L286" s="473"/>
      <c r="M286" s="541">
        <v>0.91016912487036339</v>
      </c>
      <c r="N286" s="473"/>
      <c r="P286" s="473"/>
    </row>
    <row r="287" spans="1:17" s="422" customFormat="1" ht="17.399999999999999" x14ac:dyDescent="0.3">
      <c r="A287" s="474" t="s">
        <v>2942</v>
      </c>
      <c r="B287" s="473"/>
      <c r="C287" s="555"/>
      <c r="D287" s="473"/>
      <c r="E287" s="473"/>
      <c r="F287" s="473"/>
      <c r="G287" s="555">
        <v>1874</v>
      </c>
      <c r="H287" s="555"/>
      <c r="I287" s="541">
        <v>1.5829173318467089</v>
      </c>
      <c r="J287" s="473"/>
      <c r="K287" s="641">
        <v>240750452.54000035</v>
      </c>
      <c r="L287" s="473"/>
      <c r="M287" s="541">
        <v>0.71001236464493744</v>
      </c>
      <c r="N287" s="473"/>
      <c r="P287" s="473"/>
    </row>
    <row r="288" spans="1:17" s="422" customFormat="1" ht="17.399999999999999" x14ac:dyDescent="0.3">
      <c r="A288" s="474" t="s">
        <v>2943</v>
      </c>
      <c r="B288" s="473"/>
      <c r="C288" s="555"/>
      <c r="D288" s="473"/>
      <c r="E288" s="473"/>
      <c r="F288" s="473"/>
      <c r="G288" s="555">
        <v>3246</v>
      </c>
      <c r="H288" s="555"/>
      <c r="I288" s="541">
        <v>2.7418087829105744</v>
      </c>
      <c r="J288" s="473"/>
      <c r="K288" s="641">
        <v>500697785.61999917</v>
      </c>
      <c r="L288" s="473"/>
      <c r="M288" s="541">
        <v>1.4766394621064045</v>
      </c>
      <c r="N288" s="473"/>
      <c r="P288" s="473"/>
    </row>
    <row r="289" spans="1:17" s="422" customFormat="1" ht="17.399999999999999" x14ac:dyDescent="0.3">
      <c r="A289" s="474" t="s">
        <v>2944</v>
      </c>
      <c r="B289" s="473"/>
      <c r="C289" s="555"/>
      <c r="D289" s="473"/>
      <c r="E289" s="473"/>
      <c r="F289" s="473"/>
      <c r="G289" s="555">
        <v>88</v>
      </c>
      <c r="H289" s="555"/>
      <c r="I289" s="541">
        <v>7.4331230097390802E-2</v>
      </c>
      <c r="J289" s="473"/>
      <c r="K289" s="641">
        <v>17674897.780000001</v>
      </c>
      <c r="L289" s="473"/>
      <c r="M289" s="541">
        <v>5.2126157335261047E-2</v>
      </c>
      <c r="N289" s="473"/>
      <c r="P289" s="473"/>
    </row>
    <row r="290" spans="1:17" s="422" customFormat="1" ht="17.399999999999999" x14ac:dyDescent="0.3">
      <c r="A290" s="474" t="s">
        <v>2945</v>
      </c>
      <c r="B290" s="473"/>
      <c r="C290" s="555"/>
      <c r="D290" s="473"/>
      <c r="E290" s="473"/>
      <c r="F290" s="473"/>
      <c r="G290" s="555">
        <v>3469</v>
      </c>
      <c r="H290" s="555"/>
      <c r="I290" s="541">
        <v>2.9301708773619173</v>
      </c>
      <c r="J290" s="473"/>
      <c r="K290" s="641">
        <v>597260176.31000113</v>
      </c>
      <c r="L290" s="473"/>
      <c r="M290" s="541">
        <v>1.761417707074336</v>
      </c>
      <c r="N290" s="473"/>
      <c r="P290" s="473"/>
    </row>
    <row r="291" spans="1:17" s="422" customFormat="1" ht="17.399999999999999" x14ac:dyDescent="0.3">
      <c r="A291" s="474" t="s">
        <v>2946</v>
      </c>
      <c r="B291" s="473"/>
      <c r="C291" s="555"/>
      <c r="D291" s="473"/>
      <c r="E291" s="473"/>
      <c r="F291" s="473"/>
      <c r="G291" s="555">
        <v>55370</v>
      </c>
      <c r="H291" s="555"/>
      <c r="I291" s="541">
        <v>46.769547846506008</v>
      </c>
      <c r="J291" s="473"/>
      <c r="K291" s="641">
        <v>17734323677.529873</v>
      </c>
      <c r="L291" s="473"/>
      <c r="M291" s="541">
        <v>52.301414002823577</v>
      </c>
      <c r="N291" s="473"/>
      <c r="P291" s="473"/>
    </row>
    <row r="292" spans="1:17" s="422" customFormat="1" ht="17.399999999999999" x14ac:dyDescent="0.3">
      <c r="A292" s="474" t="s">
        <v>2947</v>
      </c>
      <c r="B292" s="473"/>
      <c r="C292" s="555"/>
      <c r="D292" s="473"/>
      <c r="E292" s="473"/>
      <c r="F292" s="473"/>
      <c r="G292" s="555">
        <v>574</v>
      </c>
      <c r="H292" s="555"/>
      <c r="I292" s="541">
        <v>0.48484234177161728</v>
      </c>
      <c r="J292" s="473"/>
      <c r="K292" s="641">
        <v>93675749.669999957</v>
      </c>
      <c r="L292" s="473"/>
      <c r="M292" s="541">
        <v>0.27626506962446179</v>
      </c>
      <c r="N292" s="473"/>
      <c r="P292" s="473"/>
    </row>
    <row r="293" spans="1:17" s="422" customFormat="1" ht="17.399999999999999" x14ac:dyDescent="0.3">
      <c r="A293" s="474" t="s">
        <v>2948</v>
      </c>
      <c r="B293" s="473"/>
      <c r="C293" s="555"/>
      <c r="D293" s="473"/>
      <c r="E293" s="473"/>
      <c r="F293" s="473"/>
      <c r="G293" s="555">
        <v>16770</v>
      </c>
      <c r="H293" s="555"/>
      <c r="I293" s="541">
        <v>14.165167371968678</v>
      </c>
      <c r="J293" s="473"/>
      <c r="K293" s="641">
        <v>3269860659.3500113</v>
      </c>
      <c r="L293" s="473"/>
      <c r="M293" s="541">
        <v>9.6433525848464132</v>
      </c>
      <c r="N293" s="473"/>
      <c r="P293" s="473"/>
    </row>
    <row r="294" spans="1:17" s="422" customFormat="1" ht="17.399999999999999" x14ac:dyDescent="0.3">
      <c r="A294" s="474" t="s">
        <v>2949</v>
      </c>
      <c r="B294" s="473"/>
      <c r="C294" s="555"/>
      <c r="D294" s="473"/>
      <c r="E294" s="473"/>
      <c r="F294" s="473"/>
      <c r="G294" s="555">
        <v>2107</v>
      </c>
      <c r="H294" s="555"/>
      <c r="I294" s="541">
        <v>1.7797261569909368</v>
      </c>
      <c r="J294" s="473"/>
      <c r="K294" s="641">
        <v>392793687.96999985</v>
      </c>
      <c r="L294" s="473"/>
      <c r="M294" s="541">
        <v>1.1584126728353643</v>
      </c>
      <c r="N294" s="473"/>
      <c r="P294" s="473"/>
    </row>
    <row r="295" spans="1:17" s="422" customFormat="1" ht="17.399999999999999" x14ac:dyDescent="0.3">
      <c r="A295" s="474" t="s">
        <v>2950</v>
      </c>
      <c r="B295" s="621"/>
      <c r="C295" s="555"/>
      <c r="D295" s="621"/>
      <c r="E295" s="473"/>
      <c r="F295" s="621"/>
      <c r="G295" s="555">
        <v>127</v>
      </c>
      <c r="H295" s="424"/>
      <c r="I295" s="541">
        <v>0.10727347979964355</v>
      </c>
      <c r="J295" s="621"/>
      <c r="K295" s="641">
        <v>30146960.250000019</v>
      </c>
      <c r="L295" s="621"/>
      <c r="M295" s="541">
        <v>8.8908304462701204E-2</v>
      </c>
      <c r="N295" s="621"/>
      <c r="P295" s="621"/>
    </row>
    <row r="296" spans="1:17" s="422" customFormat="1" ht="18" thickBot="1" x14ac:dyDescent="0.35">
      <c r="A296" s="660" t="s">
        <v>2936</v>
      </c>
      <c r="B296" s="621"/>
      <c r="C296" s="644"/>
      <c r="D296" s="621"/>
      <c r="E296" s="473"/>
      <c r="F296" s="621"/>
      <c r="G296" s="645">
        <v>118389</v>
      </c>
      <c r="H296" s="559"/>
      <c r="I296" s="647">
        <v>99.999999999999986</v>
      </c>
      <c r="J296" s="621"/>
      <c r="K296" s="648">
        <v>33907923936</v>
      </c>
      <c r="L296" s="621"/>
      <c r="M296" s="647">
        <v>99.999999999380321</v>
      </c>
      <c r="N296" s="621"/>
      <c r="P296" s="621"/>
    </row>
    <row r="297" spans="1:17" ht="18" thickTop="1" x14ac:dyDescent="0.3">
      <c r="A297" s="661"/>
      <c r="B297" s="619"/>
      <c r="C297" s="662"/>
      <c r="D297" s="619"/>
      <c r="E297" s="470"/>
      <c r="F297" s="619"/>
      <c r="G297" s="663"/>
      <c r="H297" s="664"/>
      <c r="I297" s="664"/>
      <c r="J297" s="619"/>
      <c r="K297" s="663"/>
      <c r="L297" s="619"/>
      <c r="M297" s="663"/>
      <c r="N297" s="619"/>
      <c r="P297" s="619"/>
    </row>
    <row r="298" spans="1:17" ht="17.399999999999999" x14ac:dyDescent="0.3">
      <c r="A298" s="634" t="s">
        <v>2951</v>
      </c>
      <c r="B298" s="617"/>
      <c r="C298" s="566"/>
      <c r="D298" s="617"/>
      <c r="E298" s="617"/>
      <c r="F298" s="617"/>
      <c r="G298" s="635"/>
      <c r="H298" s="635"/>
      <c r="I298" s="617"/>
      <c r="J298" s="617"/>
      <c r="K298" s="617"/>
      <c r="L298" s="617"/>
      <c r="M298" s="617"/>
      <c r="N298" s="617"/>
      <c r="O298" s="532"/>
      <c r="P298" s="617"/>
      <c r="Q298" s="532"/>
    </row>
    <row r="299" spans="1:17" s="422" customFormat="1" ht="17.399999999999999" x14ac:dyDescent="0.3">
      <c r="A299" s="665"/>
      <c r="B299" s="621"/>
      <c r="C299" s="646"/>
      <c r="D299" s="621"/>
      <c r="E299" s="621"/>
      <c r="F299" s="621"/>
      <c r="G299" s="559"/>
      <c r="H299" s="559"/>
      <c r="I299" s="621"/>
      <c r="J299" s="621"/>
      <c r="K299" s="621"/>
      <c r="L299" s="621"/>
      <c r="M299" s="621"/>
      <c r="N299" s="621"/>
      <c r="O299" s="474"/>
      <c r="P299" s="621"/>
      <c r="Q299" s="474"/>
    </row>
    <row r="300" spans="1:17" s="495" customFormat="1" ht="17.399999999999999" x14ac:dyDescent="0.3">
      <c r="A300" s="666" t="s">
        <v>2952</v>
      </c>
      <c r="B300" s="667"/>
      <c r="C300" s="668"/>
      <c r="D300" s="667"/>
      <c r="E300" s="667"/>
      <c r="F300" s="667"/>
      <c r="G300" s="669" t="s">
        <v>670</v>
      </c>
      <c r="H300" s="668"/>
      <c r="I300" s="746" t="s">
        <v>2860</v>
      </c>
      <c r="J300" s="746"/>
      <c r="K300" s="670" t="s">
        <v>2931</v>
      </c>
      <c r="L300" s="667"/>
      <c r="M300" s="671" t="s">
        <v>2860</v>
      </c>
      <c r="N300" s="672"/>
    </row>
    <row r="301" spans="1:17" s="422" customFormat="1" ht="17.399999999999999" x14ac:dyDescent="0.3">
      <c r="A301" s="474" t="s">
        <v>2953</v>
      </c>
      <c r="B301" s="478"/>
      <c r="C301" s="448"/>
      <c r="D301" s="478"/>
      <c r="E301" s="478"/>
      <c r="F301" s="478"/>
      <c r="G301" s="555">
        <v>1243</v>
      </c>
      <c r="H301" s="555"/>
      <c r="I301" s="541">
        <v>1.0499286251256452</v>
      </c>
      <c r="J301" s="473"/>
      <c r="K301" s="641">
        <v>236865720.28999993</v>
      </c>
      <c r="L301" s="473"/>
      <c r="M301" s="541">
        <v>0.69855565542303011</v>
      </c>
      <c r="N301" s="473"/>
      <c r="P301" s="473"/>
    </row>
    <row r="302" spans="1:17" s="422" customFormat="1" ht="17.399999999999999" x14ac:dyDescent="0.3">
      <c r="A302" s="474" t="s">
        <v>2954</v>
      </c>
      <c r="B302" s="473"/>
      <c r="C302" s="555"/>
      <c r="D302" s="473"/>
      <c r="E302" s="473"/>
      <c r="F302" s="473"/>
      <c r="G302" s="555">
        <v>1174</v>
      </c>
      <c r="H302" s="555"/>
      <c r="I302" s="541">
        <v>0.99164618334473642</v>
      </c>
      <c r="J302" s="473"/>
      <c r="K302" s="641">
        <v>271628650.74999982</v>
      </c>
      <c r="L302" s="473"/>
      <c r="M302" s="541">
        <v>0.80107720916317948</v>
      </c>
      <c r="N302" s="473"/>
      <c r="P302" s="473"/>
    </row>
    <row r="303" spans="1:17" s="422" customFormat="1" ht="17.399999999999999" x14ac:dyDescent="0.3">
      <c r="A303" s="474" t="s">
        <v>2955</v>
      </c>
      <c r="B303" s="473"/>
      <c r="C303" s="555"/>
      <c r="D303" s="473"/>
      <c r="E303" s="473"/>
      <c r="F303" s="473"/>
      <c r="G303" s="555">
        <v>2366</v>
      </c>
      <c r="H303" s="555"/>
      <c r="I303" s="541">
        <v>1.9984964819366666</v>
      </c>
      <c r="J303" s="473"/>
      <c r="K303" s="641">
        <v>633152122.02999997</v>
      </c>
      <c r="L303" s="473"/>
      <c r="M303" s="541">
        <v>1.8672689110338172</v>
      </c>
      <c r="N303" s="473"/>
      <c r="P303" s="473"/>
    </row>
    <row r="304" spans="1:17" s="422" customFormat="1" ht="17.399999999999999" x14ac:dyDescent="0.3">
      <c r="A304" s="474" t="s">
        <v>2956</v>
      </c>
      <c r="B304" s="473"/>
      <c r="C304" s="555"/>
      <c r="D304" s="473"/>
      <c r="E304" s="473"/>
      <c r="F304" s="473"/>
      <c r="G304" s="555">
        <v>6864</v>
      </c>
      <c r="H304" s="555"/>
      <c r="I304" s="541">
        <v>5.7978359475964831</v>
      </c>
      <c r="J304" s="473"/>
      <c r="K304" s="641">
        <v>1952671485.1199956</v>
      </c>
      <c r="L304" s="473"/>
      <c r="M304" s="541">
        <v>5.7587468015372751</v>
      </c>
      <c r="N304" s="473"/>
      <c r="P304" s="473"/>
    </row>
    <row r="305" spans="1:17" s="422" customFormat="1" ht="17.399999999999999" x14ac:dyDescent="0.3">
      <c r="A305" s="474" t="s">
        <v>2957</v>
      </c>
      <c r="B305" s="473"/>
      <c r="C305" s="555"/>
      <c r="D305" s="473"/>
      <c r="E305" s="473"/>
      <c r="F305" s="473"/>
      <c r="G305" s="555">
        <v>13382</v>
      </c>
      <c r="H305" s="555"/>
      <c r="I305" s="541">
        <v>11.303415013219134</v>
      </c>
      <c r="J305" s="473"/>
      <c r="K305" s="641">
        <v>3959718406.570003</v>
      </c>
      <c r="L305" s="473"/>
      <c r="M305" s="541">
        <v>11.677855636541951</v>
      </c>
      <c r="N305" s="473"/>
      <c r="P305" s="473"/>
    </row>
    <row r="306" spans="1:17" s="422" customFormat="1" ht="17.399999999999999" x14ac:dyDescent="0.3">
      <c r="A306" s="474" t="s">
        <v>2958</v>
      </c>
      <c r="B306" s="473"/>
      <c r="C306" s="555"/>
      <c r="D306" s="473"/>
      <c r="E306" s="473"/>
      <c r="F306" s="473"/>
      <c r="G306" s="555">
        <v>19297</v>
      </c>
      <c r="H306" s="555"/>
      <c r="I306" s="541">
        <v>16.299656218060797</v>
      </c>
      <c r="J306" s="473"/>
      <c r="K306" s="641">
        <v>5973415997.0199738</v>
      </c>
      <c r="L306" s="473"/>
      <c r="M306" s="541">
        <v>17.616578379530367</v>
      </c>
      <c r="N306" s="473"/>
      <c r="P306" s="473"/>
    </row>
    <row r="307" spans="1:17" s="422" customFormat="1" ht="19.2" x14ac:dyDescent="0.45">
      <c r="A307" s="474" t="s">
        <v>2959</v>
      </c>
      <c r="B307" s="473"/>
      <c r="C307" s="555"/>
      <c r="D307" s="473"/>
      <c r="E307" s="473"/>
      <c r="F307" s="473"/>
      <c r="G307" s="555">
        <v>74063</v>
      </c>
      <c r="H307" s="555"/>
      <c r="I307" s="541">
        <v>62.559021530716542</v>
      </c>
      <c r="J307" s="473"/>
      <c r="K307" s="641">
        <v>20880471554.009972</v>
      </c>
      <c r="L307" s="473"/>
      <c r="M307" s="541">
        <v>61.579917406770377</v>
      </c>
      <c r="N307" s="673"/>
      <c r="P307" s="673"/>
    </row>
    <row r="308" spans="1:17" s="422" customFormat="1" ht="19.8" thickBot="1" x14ac:dyDescent="0.5">
      <c r="A308" s="539" t="s">
        <v>2936</v>
      </c>
      <c r="B308" s="673"/>
      <c r="C308" s="644"/>
      <c r="D308" s="673"/>
      <c r="E308" s="473"/>
      <c r="F308" s="673"/>
      <c r="G308" s="645">
        <v>118389</v>
      </c>
      <c r="H308" s="559"/>
      <c r="I308" s="674">
        <v>100</v>
      </c>
      <c r="J308" s="673"/>
      <c r="K308" s="648">
        <v>33907923935.789944</v>
      </c>
      <c r="L308" s="673"/>
      <c r="M308" s="647">
        <v>100</v>
      </c>
      <c r="N308" s="621"/>
      <c r="P308" s="621"/>
    </row>
    <row r="309" spans="1:17" ht="18" hidden="1" thickTop="1" x14ac:dyDescent="0.3">
      <c r="A309" s="734"/>
      <c r="B309" s="734"/>
      <c r="C309" s="734"/>
      <c r="D309" s="734"/>
      <c r="E309" s="734"/>
      <c r="F309" s="734"/>
      <c r="G309" s="734"/>
      <c r="H309" s="734"/>
      <c r="I309" s="734"/>
      <c r="J309" s="734"/>
      <c r="K309" s="734"/>
      <c r="L309" s="734"/>
      <c r="M309" s="734"/>
      <c r="N309" s="619"/>
      <c r="P309" s="619"/>
    </row>
    <row r="310" spans="1:17" ht="15.6" thickTop="1" x14ac:dyDescent="0.25">
      <c r="A310" s="739"/>
      <c r="B310" s="739"/>
      <c r="C310" s="739"/>
      <c r="D310" s="739"/>
      <c r="E310" s="739"/>
      <c r="F310" s="739"/>
      <c r="G310" s="739"/>
      <c r="H310" s="739"/>
      <c r="I310" s="739"/>
      <c r="J310" s="739"/>
      <c r="K310" s="739"/>
      <c r="L310" s="739"/>
      <c r="M310" s="739"/>
      <c r="N310" s="739"/>
      <c r="O310" s="739"/>
      <c r="P310" s="739"/>
      <c r="Q310" s="739"/>
    </row>
    <row r="311" spans="1:17" ht="17.399999999999999" x14ac:dyDescent="0.3">
      <c r="A311" s="634" t="s">
        <v>2960</v>
      </c>
      <c r="B311" s="617"/>
      <c r="C311" s="566"/>
      <c r="D311" s="617"/>
      <c r="E311" s="617"/>
      <c r="F311" s="617"/>
      <c r="G311" s="635"/>
      <c r="H311" s="635"/>
      <c r="I311" s="617"/>
      <c r="J311" s="617"/>
      <c r="K311" s="617"/>
      <c r="L311" s="617"/>
      <c r="M311" s="617"/>
      <c r="N311" s="617"/>
      <c r="O311" s="532"/>
      <c r="P311" s="617"/>
      <c r="Q311" s="532"/>
    </row>
    <row r="312" spans="1:17" ht="17.399999999999999" x14ac:dyDescent="0.3">
      <c r="A312" s="406"/>
      <c r="B312" s="470"/>
      <c r="C312" s="675"/>
      <c r="D312" s="470"/>
      <c r="E312" s="470"/>
      <c r="F312" s="470"/>
      <c r="G312" s="676"/>
      <c r="H312" s="676"/>
      <c r="I312" s="470"/>
      <c r="J312" s="470"/>
      <c r="K312" s="470"/>
      <c r="L312" s="470"/>
      <c r="M312" s="470"/>
      <c r="N312" s="470"/>
      <c r="P312" s="470"/>
    </row>
    <row r="313" spans="1:17" ht="17.399999999999999" x14ac:dyDescent="0.3">
      <c r="A313" s="406"/>
      <c r="B313" s="470"/>
      <c r="C313" s="675"/>
      <c r="D313" s="470"/>
      <c r="E313" s="470"/>
      <c r="F313" s="470"/>
      <c r="G313" s="676"/>
      <c r="H313" s="676"/>
      <c r="I313" s="470"/>
      <c r="J313" s="470"/>
      <c r="K313" s="470"/>
      <c r="L313" s="470"/>
      <c r="M313" s="470"/>
      <c r="N313" s="470"/>
      <c r="P313" s="470"/>
    </row>
    <row r="314" spans="1:17" s="677" customFormat="1" ht="25.2" customHeight="1" x14ac:dyDescent="0.3">
      <c r="A314" s="503" t="s">
        <v>2687</v>
      </c>
      <c r="B314" s="678"/>
      <c r="C314" s="679"/>
      <c r="D314" s="678"/>
      <c r="E314" s="678"/>
      <c r="F314" s="678"/>
      <c r="G314" s="680" t="s">
        <v>670</v>
      </c>
      <c r="H314" s="681"/>
      <c r="I314" s="740" t="s">
        <v>2860</v>
      </c>
      <c r="J314" s="740"/>
      <c r="K314" s="682" t="s">
        <v>2931</v>
      </c>
      <c r="L314" s="678"/>
      <c r="M314" s="683" t="s">
        <v>2860</v>
      </c>
      <c r="N314" s="684"/>
      <c r="Q314" s="677" t="s">
        <v>2961</v>
      </c>
    </row>
    <row r="315" spans="1:17" s="422" customFormat="1" ht="17.399999999999999" x14ac:dyDescent="0.3">
      <c r="A315" s="423" t="s">
        <v>2690</v>
      </c>
      <c r="B315" s="473"/>
      <c r="C315" s="555"/>
      <c r="D315" s="473"/>
      <c r="E315" s="473"/>
      <c r="F315" s="473"/>
      <c r="G315" s="555">
        <v>96216</v>
      </c>
      <c r="H315" s="622"/>
      <c r="I315" s="541">
        <v>81.271064034665386</v>
      </c>
      <c r="J315" s="473"/>
      <c r="K315" s="622">
        <v>26384816052.749897</v>
      </c>
      <c r="L315" s="473"/>
      <c r="M315" s="541">
        <v>77.813127405117157</v>
      </c>
      <c r="N315" s="473"/>
      <c r="P315" s="473"/>
    </row>
    <row r="316" spans="1:17" s="422" customFormat="1" ht="17.399999999999999" x14ac:dyDescent="0.3">
      <c r="A316" s="474" t="s">
        <v>2962</v>
      </c>
      <c r="B316" s="643"/>
      <c r="C316" s="555"/>
      <c r="D316" s="643"/>
      <c r="E316" s="473"/>
      <c r="F316" s="643"/>
      <c r="G316" s="555">
        <v>22173</v>
      </c>
      <c r="H316" s="555"/>
      <c r="I316" s="541">
        <v>18.728935965334617</v>
      </c>
      <c r="J316" s="643"/>
      <c r="K316" s="622">
        <v>7523107883.0400028</v>
      </c>
      <c r="L316" s="643"/>
      <c r="M316" s="541">
        <v>22.186872594263221</v>
      </c>
      <c r="N316" s="643"/>
      <c r="P316" s="643"/>
    </row>
    <row r="317" spans="1:17" s="422" customFormat="1" ht="19.8" thickBot="1" x14ac:dyDescent="0.5">
      <c r="A317" s="539" t="s">
        <v>2936</v>
      </c>
      <c r="B317" s="673"/>
      <c r="C317" s="644"/>
      <c r="D317" s="673"/>
      <c r="E317" s="473"/>
      <c r="F317" s="673"/>
      <c r="G317" s="645">
        <v>118389</v>
      </c>
      <c r="H317" s="559"/>
      <c r="I317" s="647">
        <v>100</v>
      </c>
      <c r="J317" s="673"/>
      <c r="K317" s="648">
        <v>33907923936</v>
      </c>
      <c r="L317" s="673"/>
      <c r="M317" s="647">
        <v>99.999999999380378</v>
      </c>
      <c r="N317" s="673"/>
      <c r="P317" s="673"/>
    </row>
    <row r="318" spans="1:17" ht="18" thickTop="1" x14ac:dyDescent="0.3">
      <c r="A318" s="406"/>
      <c r="B318" s="470"/>
      <c r="C318" s="453"/>
      <c r="D318" s="470"/>
      <c r="E318" s="470"/>
      <c r="F318" s="470"/>
      <c r="G318" s="470"/>
      <c r="H318" s="453"/>
      <c r="I318" s="470"/>
      <c r="J318" s="470"/>
      <c r="K318" s="470"/>
      <c r="L318" s="470"/>
      <c r="M318" s="470"/>
      <c r="N318" s="470"/>
      <c r="P318" s="470"/>
    </row>
    <row r="319" spans="1:17" ht="17.399999999999999" x14ac:dyDescent="0.3">
      <c r="A319" s="395" t="s">
        <v>2963</v>
      </c>
      <c r="B319" s="617"/>
      <c r="C319" s="566"/>
      <c r="D319" s="617"/>
      <c r="E319" s="617"/>
      <c r="F319" s="617"/>
      <c r="G319" s="635"/>
      <c r="H319" s="635"/>
      <c r="I319" s="617"/>
      <c r="J319" s="617"/>
      <c r="K319" s="617"/>
      <c r="L319" s="617"/>
      <c r="M319" s="617"/>
      <c r="N319" s="617"/>
      <c r="O319" s="532"/>
      <c r="P319" s="617"/>
      <c r="Q319" s="532"/>
    </row>
    <row r="320" spans="1:17" ht="6" customHeight="1" x14ac:dyDescent="0.3">
      <c r="A320" s="406"/>
      <c r="B320" s="470"/>
      <c r="C320" s="453"/>
      <c r="D320" s="470"/>
      <c r="E320" s="470"/>
      <c r="F320" s="470"/>
      <c r="G320" s="453"/>
      <c r="H320" s="453"/>
      <c r="I320" s="470"/>
      <c r="J320" s="470"/>
      <c r="K320" s="470"/>
      <c r="L320" s="470"/>
      <c r="M320" s="470"/>
      <c r="N320" s="470"/>
      <c r="P320" s="470"/>
    </row>
    <row r="321" spans="1:17" ht="27.6" customHeight="1" x14ac:dyDescent="0.3">
      <c r="A321" s="503" t="s">
        <v>2964</v>
      </c>
      <c r="B321" s="470"/>
      <c r="C321" s="636"/>
      <c r="D321" s="470"/>
      <c r="E321" s="470"/>
      <c r="F321" s="470"/>
      <c r="G321" s="638" t="s">
        <v>670</v>
      </c>
      <c r="H321" s="619"/>
      <c r="I321" s="638" t="s">
        <v>2860</v>
      </c>
      <c r="J321" s="470"/>
      <c r="K321" s="639" t="s">
        <v>2931</v>
      </c>
      <c r="L321" s="470"/>
      <c r="M321" s="638" t="s">
        <v>2860</v>
      </c>
      <c r="N321" s="470"/>
      <c r="P321" s="470"/>
    </row>
    <row r="322" spans="1:17" s="422" customFormat="1" ht="17.399999999999999" x14ac:dyDescent="0.3">
      <c r="A322" s="423" t="s">
        <v>2965</v>
      </c>
      <c r="B322" s="473"/>
      <c r="C322" s="555"/>
      <c r="D322" s="473"/>
      <c r="E322" s="473"/>
      <c r="F322" s="473"/>
      <c r="G322" s="555">
        <v>118389</v>
      </c>
      <c r="H322" s="424"/>
      <c r="I322" s="541">
        <v>100</v>
      </c>
      <c r="J322" s="473"/>
      <c r="K322" s="622">
        <v>33907923935.789711</v>
      </c>
      <c r="L322" s="473"/>
      <c r="M322" s="541">
        <v>99.999999999379824</v>
      </c>
      <c r="N322" s="473"/>
      <c r="P322" s="473"/>
    </row>
    <row r="323" spans="1:17" s="422" customFormat="1" ht="19.8" thickBot="1" x14ac:dyDescent="0.5">
      <c r="A323" s="539" t="s">
        <v>2936</v>
      </c>
      <c r="B323" s="673"/>
      <c r="C323" s="644"/>
      <c r="D323" s="673"/>
      <c r="E323" s="473"/>
      <c r="F323" s="673"/>
      <c r="G323" s="645">
        <v>118389</v>
      </c>
      <c r="H323" s="424"/>
      <c r="I323" s="647">
        <v>100</v>
      </c>
      <c r="J323" s="673"/>
      <c r="K323" s="648">
        <v>33907923936</v>
      </c>
      <c r="L323" s="673"/>
      <c r="M323" s="647">
        <v>99.999999999379824</v>
      </c>
      <c r="N323" s="673"/>
      <c r="P323" s="673"/>
    </row>
    <row r="324" spans="1:17" ht="18" thickTop="1" x14ac:dyDescent="0.3">
      <c r="A324" s="406"/>
      <c r="B324" s="470"/>
      <c r="C324" s="453"/>
      <c r="D324" s="470"/>
      <c r="E324" s="470"/>
      <c r="F324" s="470"/>
      <c r="G324" s="453"/>
      <c r="H324" s="453"/>
      <c r="I324" s="470"/>
      <c r="J324" s="470"/>
      <c r="K324" s="470"/>
      <c r="L324" s="470"/>
      <c r="M324" s="470"/>
      <c r="N324" s="470"/>
      <c r="P324" s="470"/>
    </row>
    <row r="325" spans="1:17" ht="17.399999999999999" x14ac:dyDescent="0.3">
      <c r="A325" s="395" t="s">
        <v>2966</v>
      </c>
      <c r="B325" s="617"/>
      <c r="C325" s="618"/>
      <c r="D325" s="617"/>
      <c r="E325" s="617"/>
      <c r="F325" s="617"/>
      <c r="G325" s="618"/>
      <c r="H325" s="618"/>
      <c r="I325" s="617"/>
      <c r="J325" s="617"/>
      <c r="K325" s="617"/>
      <c r="L325" s="617"/>
      <c r="M325" s="617"/>
      <c r="N325" s="617"/>
      <c r="O325" s="532"/>
      <c r="P325" s="617"/>
      <c r="Q325" s="532"/>
    </row>
    <row r="326" spans="1:17" ht="17.399999999999999" x14ac:dyDescent="0.3">
      <c r="A326" s="406"/>
      <c r="B326" s="470"/>
      <c r="C326" s="453"/>
      <c r="D326" s="470"/>
      <c r="E326" s="470"/>
      <c r="F326" s="470"/>
      <c r="G326" s="453"/>
      <c r="H326" s="453"/>
      <c r="I326" s="470"/>
      <c r="J326" s="470"/>
      <c r="K326" s="470"/>
      <c r="L326" s="470"/>
      <c r="M326" s="470"/>
      <c r="N326" s="470"/>
      <c r="P326" s="470"/>
    </row>
    <row r="327" spans="1:17" s="677" customFormat="1" ht="17.399999999999999" x14ac:dyDescent="0.3">
      <c r="A327" s="503" t="s">
        <v>2967</v>
      </c>
      <c r="B327" s="678"/>
      <c r="C327" s="679"/>
      <c r="D327" s="678"/>
      <c r="E327" s="678"/>
      <c r="F327" s="678"/>
      <c r="G327" s="680" t="s">
        <v>670</v>
      </c>
      <c r="H327" s="681"/>
      <c r="I327" s="682" t="s">
        <v>2860</v>
      </c>
      <c r="J327" s="678"/>
      <c r="K327" s="682" t="s">
        <v>2931</v>
      </c>
      <c r="L327" s="678"/>
      <c r="M327" s="683" t="s">
        <v>2860</v>
      </c>
      <c r="N327" s="678"/>
      <c r="P327" s="678"/>
    </row>
    <row r="328" spans="1:17" s="422" customFormat="1" ht="17.399999999999999" x14ac:dyDescent="0.3">
      <c r="A328" s="474" t="s">
        <v>2968</v>
      </c>
      <c r="B328" s="473"/>
      <c r="C328" s="555"/>
      <c r="D328" s="473"/>
      <c r="E328" s="473"/>
      <c r="F328" s="473"/>
      <c r="G328" s="555">
        <v>90744</v>
      </c>
      <c r="H328" s="622"/>
      <c r="I328" s="541">
        <v>76.649012999518533</v>
      </c>
      <c r="J328" s="473"/>
      <c r="K328" s="622">
        <v>26903545187.409927</v>
      </c>
      <c r="L328" s="473"/>
      <c r="M328" s="541">
        <v>79.342944257482145</v>
      </c>
      <c r="N328" s="473"/>
      <c r="P328" s="473"/>
    </row>
    <row r="329" spans="1:17" s="422" customFormat="1" ht="17.399999999999999" x14ac:dyDescent="0.3">
      <c r="A329" s="474" t="s">
        <v>2969</v>
      </c>
      <c r="B329" s="643"/>
      <c r="C329" s="555"/>
      <c r="D329" s="643"/>
      <c r="E329" s="473"/>
      <c r="F329" s="643"/>
      <c r="G329" s="555">
        <v>27645</v>
      </c>
      <c r="H329" s="555"/>
      <c r="I329" s="541">
        <v>23.350987000481464</v>
      </c>
      <c r="J329" s="643"/>
      <c r="K329" s="622">
        <v>7004378748.3800125</v>
      </c>
      <c r="L329" s="643"/>
      <c r="M329" s="541">
        <v>20.657055741898347</v>
      </c>
      <c r="N329" s="643"/>
      <c r="P329" s="643"/>
    </row>
    <row r="330" spans="1:17" s="422" customFormat="1" ht="19.8" thickBot="1" x14ac:dyDescent="0.5">
      <c r="A330" s="539" t="s">
        <v>2936</v>
      </c>
      <c r="B330" s="673"/>
      <c r="C330" s="644"/>
      <c r="D330" s="673"/>
      <c r="E330" s="473"/>
      <c r="F330" s="673"/>
      <c r="G330" s="645">
        <v>118389</v>
      </c>
      <c r="H330" s="559"/>
      <c r="I330" s="647">
        <v>100</v>
      </c>
      <c r="J330" s="673"/>
      <c r="K330" s="648">
        <v>33907923936</v>
      </c>
      <c r="L330" s="673"/>
      <c r="M330" s="647">
        <v>99.999999999380492</v>
      </c>
      <c r="N330" s="673"/>
      <c r="P330" s="673"/>
    </row>
    <row r="331" spans="1:17" ht="18" thickTop="1" x14ac:dyDescent="0.3">
      <c r="A331" s="406"/>
      <c r="B331" s="470"/>
      <c r="C331" s="453"/>
      <c r="D331" s="470"/>
      <c r="E331" s="470"/>
      <c r="F331" s="470"/>
      <c r="G331" s="453"/>
      <c r="H331" s="453"/>
      <c r="I331" s="470"/>
      <c r="J331" s="470"/>
      <c r="K331" s="470"/>
      <c r="L331" s="470"/>
      <c r="M331" s="470"/>
      <c r="N331" s="470"/>
      <c r="P331" s="470"/>
    </row>
    <row r="332" spans="1:17" ht="17.399999999999999" x14ac:dyDescent="0.3">
      <c r="A332" s="395" t="s">
        <v>2970</v>
      </c>
      <c r="B332" s="617"/>
      <c r="C332" s="566"/>
      <c r="D332" s="617"/>
      <c r="E332" s="617"/>
      <c r="F332" s="617"/>
      <c r="G332" s="635"/>
      <c r="H332" s="635"/>
      <c r="I332" s="617"/>
      <c r="J332" s="617"/>
      <c r="K332" s="617"/>
      <c r="L332" s="617"/>
      <c r="M332" s="617"/>
      <c r="N332" s="617"/>
      <c r="O332" s="532"/>
      <c r="P332" s="617"/>
      <c r="Q332" s="532"/>
    </row>
    <row r="333" spans="1:17" ht="17.399999999999999" x14ac:dyDescent="0.3">
      <c r="A333" s="406"/>
      <c r="B333" s="470"/>
      <c r="C333" s="675"/>
      <c r="D333" s="470"/>
      <c r="E333" s="470"/>
      <c r="F333" s="470"/>
      <c r="G333" s="676"/>
      <c r="H333" s="676"/>
      <c r="I333" s="470"/>
      <c r="J333" s="470"/>
      <c r="K333" s="470"/>
      <c r="L333" s="470"/>
      <c r="M333" s="470"/>
      <c r="N333" s="470"/>
      <c r="P333" s="470"/>
    </row>
    <row r="334" spans="1:17" s="677" customFormat="1" ht="17.399999999999999" x14ac:dyDescent="0.3">
      <c r="A334" s="503" t="s">
        <v>2971</v>
      </c>
      <c r="B334" s="678"/>
      <c r="C334" s="679"/>
      <c r="D334" s="678"/>
      <c r="E334" s="678"/>
      <c r="F334" s="678"/>
      <c r="G334" s="680" t="s">
        <v>670</v>
      </c>
      <c r="H334" s="679"/>
      <c r="I334" s="682" t="s">
        <v>2860</v>
      </c>
      <c r="J334" s="678"/>
      <c r="K334" s="683" t="s">
        <v>2931</v>
      </c>
      <c r="L334" s="678"/>
      <c r="M334" s="683" t="s">
        <v>2860</v>
      </c>
      <c r="N334" s="678"/>
      <c r="P334" s="678"/>
    </row>
    <row r="335" spans="1:17" s="422" customFormat="1" ht="17.399999999999999" x14ac:dyDescent="0.3">
      <c r="A335" s="474" t="s">
        <v>2972</v>
      </c>
      <c r="B335" s="473"/>
      <c r="C335" s="555"/>
      <c r="D335" s="473"/>
      <c r="E335" s="473"/>
      <c r="F335" s="473"/>
      <c r="G335" s="555">
        <v>5</v>
      </c>
      <c r="H335" s="555"/>
      <c r="I335" s="541">
        <v>4.223365346442659E-3</v>
      </c>
      <c r="J335" s="473"/>
      <c r="K335" s="622">
        <v>1347382.67</v>
      </c>
      <c r="L335" s="473"/>
      <c r="M335" s="541">
        <v>3.9736513286485389E-3</v>
      </c>
      <c r="N335" s="473"/>
      <c r="P335" s="473"/>
    </row>
    <row r="336" spans="1:17" s="422" customFormat="1" ht="17.399999999999999" x14ac:dyDescent="0.3">
      <c r="A336" s="474" t="s">
        <v>2973</v>
      </c>
      <c r="B336" s="473"/>
      <c r="C336" s="555"/>
      <c r="D336" s="473"/>
      <c r="E336" s="473"/>
      <c r="F336" s="473"/>
      <c r="G336" s="555">
        <v>117271</v>
      </c>
      <c r="H336" s="555"/>
      <c r="I336" s="541">
        <v>99.055655508535423</v>
      </c>
      <c r="J336" s="473"/>
      <c r="K336" s="685">
        <v>33695929572.2897</v>
      </c>
      <c r="L336" s="473"/>
      <c r="M336" s="541">
        <v>99.374794033068994</v>
      </c>
      <c r="N336" s="473"/>
      <c r="P336" s="473"/>
    </row>
    <row r="337" spans="1:17" s="422" customFormat="1" ht="17.399999999999999" x14ac:dyDescent="0.3">
      <c r="A337" s="474" t="s">
        <v>2974</v>
      </c>
      <c r="B337" s="473"/>
      <c r="C337" s="555"/>
      <c r="D337" s="473"/>
      <c r="E337" s="473"/>
      <c r="F337" s="473"/>
      <c r="G337" s="555">
        <v>383</v>
      </c>
      <c r="H337" s="555"/>
      <c r="I337" s="541">
        <v>0.3235097855375077</v>
      </c>
      <c r="J337" s="473"/>
      <c r="K337" s="685">
        <v>75212698.929999992</v>
      </c>
      <c r="L337" s="473"/>
      <c r="M337" s="541">
        <v>0.22181452061754439</v>
      </c>
      <c r="N337" s="473"/>
      <c r="P337" s="473"/>
    </row>
    <row r="338" spans="1:17" s="422" customFormat="1" ht="17.399999999999999" x14ac:dyDescent="0.3">
      <c r="A338" s="474" t="s">
        <v>2975</v>
      </c>
      <c r="B338" s="473"/>
      <c r="C338" s="555"/>
      <c r="D338" s="473"/>
      <c r="E338" s="473"/>
      <c r="F338" s="473"/>
      <c r="G338" s="555">
        <v>162</v>
      </c>
      <c r="H338" s="555"/>
      <c r="I338" s="541">
        <v>0.13683703722474216</v>
      </c>
      <c r="J338" s="473"/>
      <c r="K338" s="685">
        <v>31522653.229999997</v>
      </c>
      <c r="L338" s="473"/>
      <c r="M338" s="541">
        <v>9.2965447514562913E-2</v>
      </c>
      <c r="N338" s="473"/>
      <c r="P338" s="473"/>
    </row>
    <row r="339" spans="1:17" s="422" customFormat="1" ht="17.399999999999999" x14ac:dyDescent="0.3">
      <c r="A339" s="474" t="s">
        <v>2976</v>
      </c>
      <c r="B339" s="473"/>
      <c r="C339" s="555"/>
      <c r="D339" s="473"/>
      <c r="E339" s="473"/>
      <c r="F339" s="473"/>
      <c r="G339" s="555">
        <v>156</v>
      </c>
      <c r="H339" s="555"/>
      <c r="I339" s="541">
        <v>0.13176899880901097</v>
      </c>
      <c r="J339" s="473"/>
      <c r="K339" s="685">
        <v>30402023.309999991</v>
      </c>
      <c r="L339" s="473"/>
      <c r="M339" s="541">
        <v>8.9660527041946686E-2</v>
      </c>
      <c r="N339" s="473"/>
      <c r="P339" s="473"/>
    </row>
    <row r="340" spans="1:17" s="422" customFormat="1" ht="17.399999999999999" x14ac:dyDescent="0.3">
      <c r="A340" s="474" t="s">
        <v>2977</v>
      </c>
      <c r="B340" s="473"/>
      <c r="C340" s="555"/>
      <c r="D340" s="473"/>
      <c r="E340" s="473"/>
      <c r="F340" s="473"/>
      <c r="G340" s="555">
        <v>4</v>
      </c>
      <c r="H340" s="555"/>
      <c r="I340" s="541">
        <v>3.3786922771541273E-3</v>
      </c>
      <c r="J340" s="473"/>
      <c r="K340" s="685">
        <v>595129.91999999993</v>
      </c>
      <c r="L340" s="473"/>
      <c r="M340" s="541">
        <v>1.7551352336500651E-3</v>
      </c>
      <c r="N340" s="473"/>
      <c r="P340" s="473"/>
    </row>
    <row r="341" spans="1:17" s="422" customFormat="1" ht="17.399999999999999" x14ac:dyDescent="0.3">
      <c r="A341" s="474" t="s">
        <v>2978</v>
      </c>
      <c r="B341" s="473"/>
      <c r="C341" s="555"/>
      <c r="D341" s="473"/>
      <c r="E341" s="473"/>
      <c r="F341" s="473"/>
      <c r="G341" s="555">
        <v>0</v>
      </c>
      <c r="H341" s="555"/>
      <c r="I341" s="541">
        <v>0</v>
      </c>
      <c r="J341" s="473"/>
      <c r="K341" s="685">
        <v>0</v>
      </c>
      <c r="L341" s="473"/>
      <c r="M341" s="541">
        <v>0</v>
      </c>
      <c r="N341" s="473"/>
      <c r="P341" s="473"/>
    </row>
    <row r="342" spans="1:17" s="422" customFormat="1" ht="17.399999999999999" x14ac:dyDescent="0.3">
      <c r="A342" s="474" t="s">
        <v>2979</v>
      </c>
      <c r="B342" s="473"/>
      <c r="C342" s="555"/>
      <c r="D342" s="473"/>
      <c r="E342" s="473"/>
      <c r="F342" s="473"/>
      <c r="G342" s="555">
        <v>0</v>
      </c>
      <c r="H342" s="555"/>
      <c r="I342" s="541">
        <v>0</v>
      </c>
      <c r="J342" s="473"/>
      <c r="K342" s="685">
        <v>0</v>
      </c>
      <c r="L342" s="473"/>
      <c r="M342" s="541">
        <v>0</v>
      </c>
      <c r="N342" s="473"/>
      <c r="P342" s="473"/>
    </row>
    <row r="343" spans="1:17" s="422" customFormat="1" ht="17.399999999999999" x14ac:dyDescent="0.3">
      <c r="A343" s="474" t="s">
        <v>2980</v>
      </c>
      <c r="B343" s="473"/>
      <c r="C343" s="555"/>
      <c r="D343" s="473"/>
      <c r="E343" s="473"/>
      <c r="F343" s="473"/>
      <c r="G343" s="555">
        <v>407</v>
      </c>
      <c r="H343" s="555"/>
      <c r="I343" s="541">
        <v>0.34378193920043248</v>
      </c>
      <c r="J343" s="473"/>
      <c r="K343" s="685">
        <v>72045314.329999998</v>
      </c>
      <c r="L343" s="473"/>
      <c r="M343" s="541">
        <v>0.21247338665140031</v>
      </c>
      <c r="N343" s="473"/>
      <c r="P343" s="473"/>
    </row>
    <row r="344" spans="1:17" s="422" customFormat="1" ht="17.399999999999999" x14ac:dyDescent="0.3">
      <c r="A344" s="474" t="s">
        <v>2981</v>
      </c>
      <c r="B344" s="473"/>
      <c r="C344" s="555"/>
      <c r="D344" s="473"/>
      <c r="E344" s="473"/>
      <c r="F344" s="473"/>
      <c r="G344" s="555">
        <v>0</v>
      </c>
      <c r="H344" s="555"/>
      <c r="I344" s="541">
        <v>0</v>
      </c>
      <c r="J344" s="473"/>
      <c r="K344" s="685">
        <v>0</v>
      </c>
      <c r="L344" s="473"/>
      <c r="M344" s="541">
        <v>0</v>
      </c>
      <c r="N344" s="473"/>
      <c r="P344" s="473"/>
    </row>
    <row r="345" spans="1:17" s="422" customFormat="1" ht="17.399999999999999" x14ac:dyDescent="0.3">
      <c r="A345" s="474" t="s">
        <v>2982</v>
      </c>
      <c r="B345" s="473"/>
      <c r="C345" s="555"/>
      <c r="D345" s="473"/>
      <c r="E345" s="473"/>
      <c r="F345" s="473"/>
      <c r="G345" s="555">
        <v>1</v>
      </c>
      <c r="H345" s="555"/>
      <c r="I345" s="541">
        <v>8.4467306928853183E-4</v>
      </c>
      <c r="J345" s="473"/>
      <c r="K345" s="685">
        <v>869161.11</v>
      </c>
      <c r="L345" s="473"/>
      <c r="M345" s="541">
        <v>2.5632979230474583E-3</v>
      </c>
      <c r="N345" s="473"/>
      <c r="P345" s="473"/>
    </row>
    <row r="346" spans="1:17" s="422" customFormat="1" ht="18" thickBot="1" x14ac:dyDescent="0.35">
      <c r="A346" s="539" t="s">
        <v>2936</v>
      </c>
      <c r="B346" s="643"/>
      <c r="C346" s="644"/>
      <c r="D346" s="643"/>
      <c r="E346" s="473"/>
      <c r="F346" s="643"/>
      <c r="G346" s="645">
        <v>118389</v>
      </c>
      <c r="H346" s="559"/>
      <c r="I346" s="647">
        <v>100</v>
      </c>
      <c r="J346" s="643"/>
      <c r="K346" s="686">
        <v>33907923936</v>
      </c>
      <c r="L346" s="643"/>
      <c r="M346" s="647">
        <v>99.999999999379781</v>
      </c>
      <c r="N346" s="643"/>
      <c r="P346" s="643"/>
    </row>
    <row r="347" spans="1:17" ht="19.8" thickTop="1" x14ac:dyDescent="0.45">
      <c r="A347" s="406"/>
      <c r="B347" s="687"/>
      <c r="C347" s="453"/>
      <c r="D347" s="687"/>
      <c r="E347" s="470"/>
      <c r="F347" s="687"/>
      <c r="G347" s="453"/>
      <c r="H347" s="453"/>
      <c r="I347" s="470"/>
      <c r="J347" s="687"/>
      <c r="K347" s="470"/>
      <c r="L347" s="687"/>
      <c r="M347" s="470"/>
      <c r="N347" s="687"/>
      <c r="P347" s="687"/>
    </row>
    <row r="348" spans="1:17" ht="19.2" x14ac:dyDescent="0.3">
      <c r="A348" s="395" t="s">
        <v>2983</v>
      </c>
      <c r="B348" s="617"/>
      <c r="C348" s="566"/>
      <c r="D348" s="617"/>
      <c r="E348" s="617"/>
      <c r="F348" s="617"/>
      <c r="G348" s="635"/>
      <c r="H348" s="635"/>
      <c r="I348" s="617"/>
      <c r="J348" s="617"/>
      <c r="K348" s="617"/>
      <c r="L348" s="617"/>
      <c r="M348" s="617"/>
      <c r="N348" s="617"/>
      <c r="O348" s="532"/>
      <c r="P348" s="617"/>
      <c r="Q348" s="532"/>
    </row>
    <row r="349" spans="1:17" ht="17.399999999999999" x14ac:dyDescent="0.3">
      <c r="A349" s="406"/>
      <c r="B349" s="619"/>
      <c r="C349" s="675"/>
      <c r="D349" s="619"/>
      <c r="E349" s="470"/>
      <c r="F349" s="619"/>
      <c r="G349" s="676"/>
      <c r="H349" s="676"/>
      <c r="I349" s="470"/>
      <c r="J349" s="619"/>
      <c r="K349" s="470"/>
      <c r="L349" s="619"/>
      <c r="M349" s="470"/>
      <c r="N349" s="619"/>
      <c r="P349" s="619"/>
    </row>
    <row r="350" spans="1:17" ht="25.2" customHeight="1" x14ac:dyDescent="0.3">
      <c r="A350" s="503" t="s">
        <v>2984</v>
      </c>
      <c r="B350" s="470"/>
      <c r="C350" s="636"/>
      <c r="D350" s="470"/>
      <c r="E350" s="470"/>
      <c r="F350" s="470"/>
      <c r="G350" s="637" t="s">
        <v>670</v>
      </c>
      <c r="H350" s="619"/>
      <c r="I350" s="638" t="s">
        <v>2860</v>
      </c>
      <c r="J350" s="470"/>
      <c r="K350" s="639" t="s">
        <v>2931</v>
      </c>
      <c r="L350" s="470"/>
      <c r="M350" s="638" t="s">
        <v>2860</v>
      </c>
      <c r="N350" s="470"/>
      <c r="P350" s="470"/>
    </row>
    <row r="351" spans="1:17" s="422" customFormat="1" ht="17.399999999999999" x14ac:dyDescent="0.3">
      <c r="A351" s="474" t="s">
        <v>2985</v>
      </c>
      <c r="B351" s="473"/>
      <c r="C351" s="555"/>
      <c r="D351" s="473"/>
      <c r="E351" s="473"/>
      <c r="F351" s="473"/>
      <c r="G351" s="555">
        <v>17345</v>
      </c>
      <c r="H351" s="622"/>
      <c r="I351" s="541">
        <v>14.650854386809586</v>
      </c>
      <c r="J351" s="473"/>
      <c r="K351" s="622">
        <v>1879128821.0799916</v>
      </c>
      <c r="L351" s="473"/>
      <c r="M351" s="541">
        <v>5.5418574862524181</v>
      </c>
      <c r="N351" s="473"/>
      <c r="P351" s="473"/>
    </row>
    <row r="352" spans="1:17" s="422" customFormat="1" ht="17.399999999999999" x14ac:dyDescent="0.3">
      <c r="A352" s="474" t="s">
        <v>2986</v>
      </c>
      <c r="B352" s="473"/>
      <c r="C352" s="555"/>
      <c r="D352" s="473"/>
      <c r="E352" s="473"/>
      <c r="F352" s="473"/>
      <c r="G352" s="555">
        <v>7939</v>
      </c>
      <c r="H352" s="622"/>
      <c r="I352" s="541">
        <v>6.7058594970816552</v>
      </c>
      <c r="J352" s="473"/>
      <c r="K352" s="622">
        <v>1767850804.3000002</v>
      </c>
      <c r="L352" s="473"/>
      <c r="M352" s="541">
        <v>5.2136804589887475</v>
      </c>
      <c r="N352" s="473"/>
      <c r="P352" s="473"/>
    </row>
    <row r="353" spans="1:16" s="422" customFormat="1" ht="17.399999999999999" x14ac:dyDescent="0.3">
      <c r="A353" s="474" t="s">
        <v>2987</v>
      </c>
      <c r="B353" s="473"/>
      <c r="C353" s="555"/>
      <c r="D353" s="473"/>
      <c r="E353" s="473"/>
      <c r="F353" s="473"/>
      <c r="G353" s="555">
        <v>10356</v>
      </c>
      <c r="H353" s="622"/>
      <c r="I353" s="541">
        <v>8.7474343055520354</v>
      </c>
      <c r="J353" s="473"/>
      <c r="K353" s="622">
        <v>2563430649.4300146</v>
      </c>
      <c r="L353" s="473"/>
      <c r="M353" s="541">
        <v>7.5599752266414146</v>
      </c>
      <c r="N353" s="473"/>
      <c r="P353" s="473"/>
    </row>
    <row r="354" spans="1:16" s="422" customFormat="1" ht="17.399999999999999" x14ac:dyDescent="0.3">
      <c r="A354" s="474" t="s">
        <v>2989</v>
      </c>
      <c r="B354" s="473"/>
      <c r="C354" s="555"/>
      <c r="D354" s="473"/>
      <c r="E354" s="473"/>
      <c r="F354" s="473"/>
      <c r="G354" s="555">
        <v>11424</v>
      </c>
      <c r="H354" s="622"/>
      <c r="I354" s="541">
        <v>9.6495451435521886</v>
      </c>
      <c r="J354" s="473"/>
      <c r="K354" s="622">
        <v>2983917962.8399982</v>
      </c>
      <c r="L354" s="473"/>
      <c r="M354" s="541">
        <v>8.8000609193061692</v>
      </c>
      <c r="N354" s="473"/>
      <c r="P354" s="473"/>
    </row>
    <row r="355" spans="1:16" s="422" customFormat="1" ht="17.399999999999999" x14ac:dyDescent="0.3">
      <c r="A355" s="474" t="s">
        <v>2991</v>
      </c>
      <c r="B355" s="473"/>
      <c r="C355" s="555"/>
      <c r="D355" s="473"/>
      <c r="E355" s="473"/>
      <c r="F355" s="473"/>
      <c r="G355" s="555">
        <v>10747</v>
      </c>
      <c r="H355" s="622"/>
      <c r="I355" s="541">
        <v>9.0777014756438525</v>
      </c>
      <c r="J355" s="473"/>
      <c r="K355" s="622">
        <v>3063844708.729991</v>
      </c>
      <c r="L355" s="473"/>
      <c r="M355" s="541">
        <v>9.0357779335381565</v>
      </c>
      <c r="N355" s="473"/>
      <c r="P355" s="473"/>
    </row>
    <row r="356" spans="1:16" s="422" customFormat="1" ht="17.399999999999999" x14ac:dyDescent="0.3">
      <c r="A356" s="474" t="s">
        <v>2993</v>
      </c>
      <c r="B356" s="473"/>
      <c r="C356" s="555"/>
      <c r="D356" s="473"/>
      <c r="E356" s="473"/>
      <c r="F356" s="473"/>
      <c r="G356" s="555">
        <v>10620</v>
      </c>
      <c r="H356" s="622"/>
      <c r="I356" s="541">
        <v>8.9704279958442079</v>
      </c>
      <c r="J356" s="473"/>
      <c r="K356" s="622">
        <v>3272736683.180006</v>
      </c>
      <c r="L356" s="473"/>
      <c r="M356" s="541">
        <v>9.6518344483642835</v>
      </c>
      <c r="N356" s="473"/>
      <c r="P356" s="473"/>
    </row>
    <row r="357" spans="1:16" s="422" customFormat="1" ht="17.399999999999999" x14ac:dyDescent="0.3">
      <c r="A357" s="474" t="s">
        <v>2995</v>
      </c>
      <c r="B357" s="473"/>
      <c r="C357" s="555"/>
      <c r="D357" s="473"/>
      <c r="E357" s="473"/>
      <c r="F357" s="473"/>
      <c r="G357" s="555">
        <v>11104</v>
      </c>
      <c r="H357" s="622"/>
      <c r="I357" s="541">
        <v>9.3792497613798584</v>
      </c>
      <c r="J357" s="473"/>
      <c r="K357" s="622">
        <v>3666583319.0600076</v>
      </c>
      <c r="L357" s="473"/>
      <c r="M357" s="541">
        <v>10.813352436381988</v>
      </c>
      <c r="N357" s="473"/>
      <c r="P357" s="473"/>
    </row>
    <row r="358" spans="1:16" s="422" customFormat="1" ht="17.399999999999999" x14ac:dyDescent="0.3">
      <c r="A358" s="474" t="s">
        <v>2988</v>
      </c>
      <c r="B358" s="473"/>
      <c r="C358" s="555"/>
      <c r="D358" s="473"/>
      <c r="E358" s="473"/>
      <c r="F358" s="473"/>
      <c r="G358" s="555">
        <v>11744</v>
      </c>
      <c r="H358" s="622"/>
      <c r="I358" s="541">
        <v>9.9198405257245188</v>
      </c>
      <c r="J358" s="473"/>
      <c r="K358" s="622">
        <v>4164737402.099988</v>
      </c>
      <c r="L358" s="473"/>
      <c r="M358" s="541">
        <v>12.282490104557217</v>
      </c>
      <c r="N358" s="473"/>
      <c r="P358" s="473"/>
    </row>
    <row r="359" spans="1:16" s="422" customFormat="1" ht="17.399999999999999" x14ac:dyDescent="0.3">
      <c r="A359" s="474" t="s">
        <v>2990</v>
      </c>
      <c r="B359" s="473"/>
      <c r="C359" s="644"/>
      <c r="D359" s="473"/>
      <c r="E359" s="473"/>
      <c r="F359" s="473"/>
      <c r="G359" s="555">
        <v>11521</v>
      </c>
      <c r="H359" s="622"/>
      <c r="I359" s="541">
        <v>9.7314784312731764</v>
      </c>
      <c r="J359" s="473"/>
      <c r="K359" s="622">
        <v>4211372647.5899906</v>
      </c>
      <c r="L359" s="473"/>
      <c r="M359" s="541">
        <v>12.420025052370669</v>
      </c>
      <c r="N359" s="473"/>
      <c r="P359" s="473"/>
    </row>
    <row r="360" spans="1:16" s="422" customFormat="1" ht="17.399999999999999" x14ac:dyDescent="0.3">
      <c r="A360" s="474" t="s">
        <v>2994</v>
      </c>
      <c r="B360" s="473"/>
      <c r="C360" s="644"/>
      <c r="D360" s="473"/>
      <c r="E360" s="473"/>
      <c r="F360" s="473"/>
      <c r="G360" s="555">
        <v>8287</v>
      </c>
      <c r="H360" s="622"/>
      <c r="I360" s="541">
        <v>6.9998057251940633</v>
      </c>
      <c r="J360" s="473"/>
      <c r="K360" s="622">
        <v>3310093231.8599916</v>
      </c>
      <c r="L360" s="473"/>
      <c r="M360" s="541">
        <v>9.7620050054013188</v>
      </c>
      <c r="N360" s="473"/>
      <c r="P360" s="473"/>
    </row>
    <row r="361" spans="1:16" s="422" customFormat="1" ht="17.399999999999999" x14ac:dyDescent="0.3">
      <c r="A361" s="474" t="s">
        <v>2992</v>
      </c>
      <c r="B361" s="473"/>
      <c r="C361" s="644"/>
      <c r="D361" s="473"/>
      <c r="E361" s="473"/>
      <c r="F361" s="473"/>
      <c r="G361" s="555">
        <v>5361</v>
      </c>
      <c r="H361" s="622"/>
      <c r="I361" s="541">
        <v>4.52829232445582</v>
      </c>
      <c r="J361" s="473"/>
      <c r="K361" s="622">
        <v>2273405287.940001</v>
      </c>
      <c r="L361" s="473"/>
      <c r="M361" s="541">
        <v>6.7046431159600708</v>
      </c>
      <c r="N361" s="473"/>
      <c r="P361" s="473"/>
    </row>
    <row r="362" spans="1:16" s="422" customFormat="1" ht="17.399999999999999" x14ac:dyDescent="0.3">
      <c r="A362" s="474" t="s">
        <v>2996</v>
      </c>
      <c r="B362" s="473"/>
      <c r="C362" s="644"/>
      <c r="D362" s="473"/>
      <c r="E362" s="473"/>
      <c r="F362" s="473"/>
      <c r="G362" s="555">
        <v>1901</v>
      </c>
      <c r="H362" s="622"/>
      <c r="I362" s="541">
        <v>1.6057235047174994</v>
      </c>
      <c r="J362" s="473"/>
      <c r="K362" s="622">
        <v>738835429.11000121</v>
      </c>
      <c r="L362" s="473"/>
      <c r="M362" s="541">
        <v>2.1789462265649964</v>
      </c>
      <c r="N362" s="473"/>
      <c r="P362" s="473"/>
    </row>
    <row r="363" spans="1:16" s="422" customFormat="1" ht="17.399999999999999" x14ac:dyDescent="0.3">
      <c r="A363" s="474" t="s">
        <v>2997</v>
      </c>
      <c r="B363" s="473"/>
      <c r="C363" s="644"/>
      <c r="D363" s="473"/>
      <c r="E363" s="473"/>
      <c r="F363" s="473"/>
      <c r="G363" s="555">
        <v>40</v>
      </c>
      <c r="H363" s="622"/>
      <c r="I363" s="541">
        <v>3.3786922771541272E-2</v>
      </c>
      <c r="J363" s="473"/>
      <c r="K363" s="622">
        <v>11986988.57</v>
      </c>
      <c r="L363" s="473"/>
      <c r="M363" s="541">
        <v>3.5351585053172277E-2</v>
      </c>
      <c r="N363" s="473"/>
      <c r="P363" s="473"/>
    </row>
    <row r="364" spans="1:16" s="422" customFormat="1" ht="17.399999999999999" x14ac:dyDescent="0.3">
      <c r="A364" s="474" t="s">
        <v>2998</v>
      </c>
      <c r="B364" s="473"/>
      <c r="C364" s="644"/>
      <c r="D364" s="473"/>
      <c r="E364" s="473"/>
      <c r="F364" s="473"/>
      <c r="G364" s="555">
        <v>0</v>
      </c>
      <c r="H364" s="622"/>
      <c r="I364" s="541">
        <v>0</v>
      </c>
      <c r="J364" s="473"/>
      <c r="K364" s="622">
        <v>0</v>
      </c>
      <c r="L364" s="473"/>
      <c r="M364" s="541">
        <v>0</v>
      </c>
      <c r="N364" s="473"/>
      <c r="P364" s="473"/>
    </row>
    <row r="365" spans="1:16" s="422" customFormat="1" ht="18" thickBot="1" x14ac:dyDescent="0.35">
      <c r="A365" s="539" t="s">
        <v>2936</v>
      </c>
      <c r="B365" s="643"/>
      <c r="C365" s="644"/>
      <c r="D365" s="643"/>
      <c r="E365" s="473"/>
      <c r="F365" s="643"/>
      <c r="G365" s="645">
        <v>118389</v>
      </c>
      <c r="H365" s="424"/>
      <c r="I365" s="647">
        <v>100</v>
      </c>
      <c r="J365" s="643"/>
      <c r="K365" s="645">
        <v>33907923936</v>
      </c>
      <c r="L365" s="643"/>
      <c r="M365" s="647">
        <v>99.999999999380634</v>
      </c>
      <c r="N365" s="643"/>
      <c r="P365" s="643"/>
    </row>
    <row r="366" spans="1:16" ht="18.600000000000001" thickTop="1" x14ac:dyDescent="0.35">
      <c r="A366" s="406"/>
      <c r="B366" s="688"/>
      <c r="C366" s="406"/>
      <c r="D366" s="688"/>
      <c r="E366" s="406"/>
      <c r="F366" s="688"/>
      <c r="G366" s="406"/>
      <c r="H366" s="406"/>
      <c r="I366" s="406"/>
      <c r="J366" s="688"/>
      <c r="K366" s="406"/>
      <c r="L366" s="688"/>
      <c r="M366" s="688"/>
      <c r="N366" s="688"/>
      <c r="P366" s="688"/>
    </row>
    <row r="367" spans="1:16" ht="18" x14ac:dyDescent="0.35">
      <c r="A367" s="734" t="s">
        <v>2999</v>
      </c>
      <c r="B367" s="734"/>
      <c r="C367" s="734"/>
      <c r="D367" s="734"/>
      <c r="E367" s="734"/>
      <c r="F367" s="734"/>
      <c r="G367" s="734"/>
      <c r="H367" s="734"/>
      <c r="I367" s="734"/>
      <c r="J367" s="734"/>
      <c r="K367" s="734"/>
      <c r="L367" s="734"/>
      <c r="M367" s="734"/>
      <c r="N367" s="688"/>
      <c r="P367" s="688"/>
    </row>
    <row r="368" spans="1:16" ht="18" x14ac:dyDescent="0.35">
      <c r="A368" s="528"/>
      <c r="B368" s="528"/>
      <c r="C368" s="528"/>
      <c r="D368" s="528"/>
      <c r="E368" s="528"/>
      <c r="F368" s="528"/>
      <c r="G368" s="528"/>
      <c r="H368" s="528"/>
      <c r="I368" s="528"/>
      <c r="J368" s="528"/>
      <c r="K368" s="528"/>
      <c r="L368" s="528"/>
      <c r="M368" s="528"/>
      <c r="N368" s="688"/>
      <c r="P368" s="688"/>
    </row>
    <row r="369" spans="1:17" ht="17.399999999999999" x14ac:dyDescent="0.3">
      <c r="A369" s="634" t="s">
        <v>3000</v>
      </c>
      <c r="B369" s="617"/>
      <c r="C369" s="566"/>
      <c r="D369" s="617"/>
      <c r="E369" s="617"/>
      <c r="F369" s="617"/>
      <c r="G369" s="635"/>
      <c r="H369" s="635"/>
      <c r="I369" s="617"/>
      <c r="J369" s="617"/>
      <c r="K369" s="617"/>
      <c r="L369" s="617"/>
      <c r="M369" s="532"/>
      <c r="N369" s="617"/>
      <c r="O369" s="532"/>
      <c r="P369" s="617"/>
      <c r="Q369" s="532"/>
    </row>
    <row r="370" spans="1:17" ht="10.199999999999999" customHeight="1" x14ac:dyDescent="0.3">
      <c r="A370" s="406"/>
      <c r="B370" s="619"/>
      <c r="C370" s="453"/>
      <c r="D370" s="619"/>
      <c r="E370" s="470"/>
      <c r="F370" s="619"/>
      <c r="G370" s="453"/>
      <c r="H370" s="453"/>
      <c r="I370" s="470"/>
      <c r="J370" s="619"/>
      <c r="K370" s="470"/>
      <c r="L370" s="619"/>
      <c r="M370" s="406"/>
      <c r="N370" s="619"/>
      <c r="P370" s="619"/>
    </row>
    <row r="371" spans="1:17" ht="17.399999999999999" x14ac:dyDescent="0.3">
      <c r="A371" s="503" t="s">
        <v>3001</v>
      </c>
      <c r="B371" s="470"/>
      <c r="C371" s="636"/>
      <c r="D371" s="470"/>
      <c r="E371" s="470"/>
      <c r="F371" s="470"/>
      <c r="G371" s="637" t="s">
        <v>670</v>
      </c>
      <c r="H371" s="619"/>
      <c r="I371" s="638" t="s">
        <v>2860</v>
      </c>
      <c r="J371" s="470"/>
      <c r="K371" s="639" t="s">
        <v>2931</v>
      </c>
      <c r="L371" s="470"/>
      <c r="M371" s="638" t="s">
        <v>2860</v>
      </c>
      <c r="N371" s="470"/>
      <c r="P371" s="470"/>
    </row>
    <row r="372" spans="1:17" s="422" customFormat="1" ht="17.399999999999999" x14ac:dyDescent="0.3">
      <c r="A372" s="474" t="s">
        <v>3003</v>
      </c>
      <c r="B372" s="473"/>
      <c r="C372" s="555"/>
      <c r="D372" s="473"/>
      <c r="E372" s="473"/>
      <c r="F372" s="473"/>
      <c r="G372" s="555">
        <v>20545</v>
      </c>
      <c r="H372" s="424"/>
      <c r="I372" s="541">
        <v>17.353808208532886</v>
      </c>
      <c r="J372" s="473"/>
      <c r="K372" s="622">
        <v>5146249566.0999908</v>
      </c>
      <c r="L372" s="473"/>
      <c r="M372" s="541">
        <v>15.177129616703617</v>
      </c>
      <c r="N372" s="473"/>
      <c r="P372" s="473"/>
    </row>
    <row r="373" spans="1:17" s="422" customFormat="1" ht="17.399999999999999" x14ac:dyDescent="0.3">
      <c r="A373" s="474" t="s">
        <v>3002</v>
      </c>
      <c r="B373" s="473"/>
      <c r="C373" s="555"/>
      <c r="D373" s="473"/>
      <c r="E373" s="473"/>
      <c r="F373" s="473"/>
      <c r="G373" s="555">
        <v>28071</v>
      </c>
      <c r="H373" s="424"/>
      <c r="I373" s="541">
        <v>23.710817727998379</v>
      </c>
      <c r="J373" s="473"/>
      <c r="K373" s="685">
        <v>8052726385.120018</v>
      </c>
      <c r="L373" s="473"/>
      <c r="M373" s="541">
        <v>23.748803967825495</v>
      </c>
      <c r="N373" s="473"/>
      <c r="P373" s="473"/>
    </row>
    <row r="374" spans="1:17" s="422" customFormat="1" ht="17.399999999999999" x14ac:dyDescent="0.3">
      <c r="A374" s="474" t="s">
        <v>3005</v>
      </c>
      <c r="B374" s="473"/>
      <c r="C374" s="555"/>
      <c r="D374" s="473"/>
      <c r="E374" s="473"/>
      <c r="F374" s="473"/>
      <c r="G374" s="555">
        <v>17901</v>
      </c>
      <c r="H374" s="424"/>
      <c r="I374" s="541">
        <v>15.120492613334008</v>
      </c>
      <c r="J374" s="473"/>
      <c r="K374" s="685">
        <v>4995457366.1099834</v>
      </c>
      <c r="L374" s="473"/>
      <c r="M374" s="541">
        <v>14.732418816140827</v>
      </c>
      <c r="N374" s="473"/>
      <c r="P374" s="473"/>
    </row>
    <row r="375" spans="1:17" s="422" customFormat="1" ht="17.399999999999999" x14ac:dyDescent="0.3">
      <c r="A375" s="474" t="s">
        <v>3006</v>
      </c>
      <c r="B375" s="473"/>
      <c r="C375" s="555"/>
      <c r="D375" s="473"/>
      <c r="E375" s="473"/>
      <c r="F375" s="473"/>
      <c r="G375" s="555">
        <v>30364</v>
      </c>
      <c r="H375" s="424"/>
      <c r="I375" s="541">
        <v>25.647653075876981</v>
      </c>
      <c r="J375" s="473"/>
      <c r="K375" s="685">
        <v>9245860128.4700127</v>
      </c>
      <c r="L375" s="473"/>
      <c r="M375" s="541">
        <v>27.267550045002004</v>
      </c>
      <c r="N375" s="473"/>
      <c r="P375" s="473"/>
    </row>
    <row r="376" spans="1:17" s="422" customFormat="1" ht="17.399999999999999" x14ac:dyDescent="0.3">
      <c r="A376" s="474" t="s">
        <v>3007</v>
      </c>
      <c r="B376" s="473"/>
      <c r="C376" s="555"/>
      <c r="D376" s="473"/>
      <c r="E376" s="473"/>
      <c r="F376" s="473"/>
      <c r="G376" s="555">
        <v>20426</v>
      </c>
      <c r="H376" s="424"/>
      <c r="I376" s="541">
        <v>17.253292113287554</v>
      </c>
      <c r="J376" s="473"/>
      <c r="K376" s="685">
        <v>6177107330.7699947</v>
      </c>
      <c r="L376" s="473"/>
      <c r="M376" s="541">
        <v>18.217297356302513</v>
      </c>
      <c r="N376" s="473"/>
      <c r="P376" s="473"/>
    </row>
    <row r="377" spans="1:17" s="422" customFormat="1" ht="17.399999999999999" x14ac:dyDescent="0.3">
      <c r="A377" s="474" t="s">
        <v>3008</v>
      </c>
      <c r="B377" s="473"/>
      <c r="C377" s="555"/>
      <c r="D377" s="473"/>
      <c r="E377" s="473"/>
      <c r="F377" s="473"/>
      <c r="G377" s="555">
        <v>965</v>
      </c>
      <c r="H377" s="424"/>
      <c r="I377" s="541">
        <v>0.81510951186343317</v>
      </c>
      <c r="J377" s="473"/>
      <c r="K377" s="685">
        <v>265272486.67000037</v>
      </c>
      <c r="L377" s="473"/>
      <c r="M377" s="541">
        <v>0.78233184423408753</v>
      </c>
      <c r="N377" s="473"/>
      <c r="P377" s="473"/>
    </row>
    <row r="378" spans="1:17" s="422" customFormat="1" ht="17.399999999999999" x14ac:dyDescent="0.3">
      <c r="A378" s="474" t="s">
        <v>3009</v>
      </c>
      <c r="B378" s="473"/>
      <c r="C378" s="555"/>
      <c r="D378" s="473"/>
      <c r="E378" s="473"/>
      <c r="F378" s="473"/>
      <c r="G378" s="555">
        <v>65</v>
      </c>
      <c r="H378" s="424"/>
      <c r="I378" s="541">
        <v>5.4903749503754574E-2</v>
      </c>
      <c r="J378" s="473"/>
      <c r="K378" s="685">
        <v>11243348.590000002</v>
      </c>
      <c r="L378" s="473"/>
      <c r="M378" s="541">
        <v>3.3158469422136912E-2</v>
      </c>
      <c r="N378" s="473"/>
      <c r="P378" s="473"/>
    </row>
    <row r="379" spans="1:17" s="422" customFormat="1" ht="17.399999999999999" x14ac:dyDescent="0.3">
      <c r="A379" s="474" t="s">
        <v>3010</v>
      </c>
      <c r="B379" s="473"/>
      <c r="C379" s="555"/>
      <c r="D379" s="473"/>
      <c r="E379" s="473"/>
      <c r="F379" s="473"/>
      <c r="G379" s="555">
        <v>49</v>
      </c>
      <c r="H379" s="424"/>
      <c r="I379" s="541">
        <v>4.1388980395138067E-2</v>
      </c>
      <c r="J379" s="473"/>
      <c r="K379" s="685">
        <v>13435989.670000002</v>
      </c>
      <c r="L379" s="473"/>
      <c r="M379" s="541">
        <v>3.9624925711641786E-2</v>
      </c>
      <c r="N379" s="473"/>
      <c r="P379" s="473"/>
    </row>
    <row r="380" spans="1:17" s="422" customFormat="1" ht="17.399999999999999" x14ac:dyDescent="0.3">
      <c r="A380" s="474" t="s">
        <v>3004</v>
      </c>
      <c r="B380" s="473"/>
      <c r="C380" s="555"/>
      <c r="D380" s="473"/>
      <c r="E380" s="473"/>
      <c r="F380" s="473"/>
      <c r="G380" s="555">
        <v>3</v>
      </c>
      <c r="H380" s="424"/>
      <c r="I380" s="541">
        <v>2.5340192078655956E-3</v>
      </c>
      <c r="J380" s="473"/>
      <c r="K380" s="685">
        <v>571334.29</v>
      </c>
      <c r="L380" s="473"/>
      <c r="M380" s="541">
        <v>1.6849580383581524E-3</v>
      </c>
      <c r="N380" s="473"/>
      <c r="P380" s="473"/>
    </row>
    <row r="381" spans="1:17" s="422" customFormat="1" ht="18" thickBot="1" x14ac:dyDescent="0.35">
      <c r="A381" s="539" t="s">
        <v>2936</v>
      </c>
      <c r="B381" s="643"/>
      <c r="C381" s="644"/>
      <c r="D381" s="643"/>
      <c r="E381" s="473"/>
      <c r="F381" s="643"/>
      <c r="G381" s="645">
        <v>118389</v>
      </c>
      <c r="H381" s="559"/>
      <c r="I381" s="647">
        <v>100.00000000000001</v>
      </c>
      <c r="J381" s="643"/>
      <c r="K381" s="648">
        <v>33907923936</v>
      </c>
      <c r="L381" s="643"/>
      <c r="M381" s="647">
        <v>99.999999999380663</v>
      </c>
      <c r="N381" s="643"/>
      <c r="P381" s="643"/>
    </row>
    <row r="382" spans="1:17" ht="18" thickTop="1" x14ac:dyDescent="0.3">
      <c r="A382" s="383"/>
      <c r="B382" s="689"/>
      <c r="C382" s="662"/>
      <c r="D382" s="689"/>
      <c r="E382" s="470"/>
      <c r="F382" s="689"/>
      <c r="G382" s="662"/>
      <c r="H382" s="664"/>
      <c r="I382" s="663"/>
      <c r="J382" s="689"/>
      <c r="K382" s="664"/>
      <c r="L382" s="689"/>
      <c r="M382" s="663"/>
      <c r="N382" s="689"/>
      <c r="P382" s="689"/>
    </row>
    <row r="383" spans="1:17" ht="17.399999999999999" x14ac:dyDescent="0.3">
      <c r="A383" s="634" t="s">
        <v>3011</v>
      </c>
      <c r="B383" s="651"/>
      <c r="C383" s="652"/>
      <c r="D383" s="651"/>
      <c r="E383" s="651"/>
      <c r="F383" s="651"/>
      <c r="G383" s="652"/>
      <c r="H383" s="652"/>
      <c r="I383" s="651"/>
      <c r="J383" s="651"/>
      <c r="K383" s="651"/>
      <c r="L383" s="651"/>
      <c r="M383" s="532"/>
      <c r="N383" s="651"/>
      <c r="O383" s="532"/>
      <c r="P383" s="651"/>
      <c r="Q383" s="532"/>
    </row>
    <row r="384" spans="1:17" ht="15.6" customHeight="1" x14ac:dyDescent="0.3">
      <c r="A384" s="406"/>
      <c r="B384" s="470"/>
      <c r="C384" s="453"/>
      <c r="D384" s="470"/>
      <c r="E384" s="470"/>
      <c r="F384" s="470"/>
      <c r="G384" s="453"/>
      <c r="H384" s="453"/>
      <c r="I384" s="470"/>
      <c r="J384" s="470"/>
      <c r="K384" s="470"/>
      <c r="L384" s="470"/>
      <c r="M384" s="406"/>
      <c r="N384" s="470"/>
      <c r="P384" s="470"/>
    </row>
    <row r="385" spans="1:16" ht="24" customHeight="1" x14ac:dyDescent="0.3">
      <c r="A385" s="503" t="s">
        <v>3012</v>
      </c>
      <c r="B385" s="470"/>
      <c r="C385" s="636"/>
      <c r="D385" s="470"/>
      <c r="E385" s="470"/>
      <c r="F385" s="470"/>
      <c r="G385" s="637" t="s">
        <v>670</v>
      </c>
      <c r="H385" s="636"/>
      <c r="I385" s="638" t="s">
        <v>2860</v>
      </c>
      <c r="J385" s="470"/>
      <c r="K385" s="638" t="s">
        <v>2931</v>
      </c>
      <c r="L385" s="470"/>
      <c r="M385" s="638" t="s">
        <v>2860</v>
      </c>
      <c r="N385" s="470"/>
      <c r="P385" s="470"/>
    </row>
    <row r="386" spans="1:16" s="422" customFormat="1" ht="17.399999999999999" x14ac:dyDescent="0.3">
      <c r="A386" s="474" t="s">
        <v>3013</v>
      </c>
      <c r="B386" s="473"/>
      <c r="C386" s="555"/>
      <c r="D386" s="473"/>
      <c r="E386" s="473"/>
      <c r="F386" s="473"/>
      <c r="G386" s="555">
        <v>19099</v>
      </c>
      <c r="H386" s="555"/>
      <c r="I386" s="541">
        <v>16.132410950341669</v>
      </c>
      <c r="J386" s="473"/>
      <c r="K386" s="622">
        <v>1138796646.5800052</v>
      </c>
      <c r="L386" s="473"/>
      <c r="M386" s="541">
        <v>3.358497113327974</v>
      </c>
      <c r="N386" s="473"/>
      <c r="P386" s="473"/>
    </row>
    <row r="387" spans="1:16" s="422" customFormat="1" ht="17.399999999999999" x14ac:dyDescent="0.3">
      <c r="A387" s="474" t="s">
        <v>3014</v>
      </c>
      <c r="B387" s="473"/>
      <c r="C387" s="555"/>
      <c r="D387" s="473"/>
      <c r="E387" s="473"/>
      <c r="F387" s="473"/>
      <c r="G387" s="555">
        <v>32546</v>
      </c>
      <c r="H387" s="555"/>
      <c r="I387" s="541">
        <v>27.49072971306456</v>
      </c>
      <c r="J387" s="473"/>
      <c r="K387" s="622">
        <v>4902149942.299983</v>
      </c>
      <c r="L387" s="473"/>
      <c r="M387" s="541">
        <v>14.457239999572421</v>
      </c>
      <c r="N387" s="473"/>
      <c r="P387" s="473"/>
    </row>
    <row r="388" spans="1:16" s="422" customFormat="1" ht="17.399999999999999" x14ac:dyDescent="0.3">
      <c r="A388" s="474" t="s">
        <v>3015</v>
      </c>
      <c r="B388" s="473"/>
      <c r="C388" s="555"/>
      <c r="D388" s="473"/>
      <c r="E388" s="473"/>
      <c r="F388" s="473"/>
      <c r="G388" s="555">
        <v>25918</v>
      </c>
      <c r="H388" s="555"/>
      <c r="I388" s="541">
        <v>21.89223660982017</v>
      </c>
      <c r="J388" s="473"/>
      <c r="K388" s="622">
        <v>6398202386.9599485</v>
      </c>
      <c r="L388" s="473"/>
      <c r="M388" s="541">
        <v>18.869342750197056</v>
      </c>
      <c r="N388" s="473"/>
      <c r="P388" s="473"/>
    </row>
    <row r="389" spans="1:16" s="422" customFormat="1" ht="17.399999999999999" x14ac:dyDescent="0.3">
      <c r="A389" s="474" t="s">
        <v>3016</v>
      </c>
      <c r="B389" s="473"/>
      <c r="C389" s="555"/>
      <c r="D389" s="473"/>
      <c r="E389" s="473"/>
      <c r="F389" s="473"/>
      <c r="G389" s="555">
        <v>15833</v>
      </c>
      <c r="H389" s="555"/>
      <c r="I389" s="541">
        <v>13.373708706045326</v>
      </c>
      <c r="J389" s="473"/>
      <c r="K389" s="622">
        <v>5481662086.8799696</v>
      </c>
      <c r="L389" s="473"/>
      <c r="M389" s="541">
        <v>16.166315865360591</v>
      </c>
      <c r="N389" s="473"/>
      <c r="P389" s="473"/>
    </row>
    <row r="390" spans="1:16" s="422" customFormat="1" ht="17.399999999999999" x14ac:dyDescent="0.3">
      <c r="A390" s="474" t="s">
        <v>3017</v>
      </c>
      <c r="B390" s="473"/>
      <c r="C390" s="555"/>
      <c r="D390" s="473"/>
      <c r="E390" s="473"/>
      <c r="F390" s="473"/>
      <c r="G390" s="555">
        <v>9531</v>
      </c>
      <c r="H390" s="555"/>
      <c r="I390" s="541">
        <v>8.0505790233889964</v>
      </c>
      <c r="J390" s="473"/>
      <c r="K390" s="622">
        <v>4261082757.0899858</v>
      </c>
      <c r="L390" s="473"/>
      <c r="M390" s="541">
        <v>12.566628275834956</v>
      </c>
      <c r="N390" s="473"/>
      <c r="P390" s="473"/>
    </row>
    <row r="391" spans="1:16" s="422" customFormat="1" ht="17.399999999999999" x14ac:dyDescent="0.3">
      <c r="A391" s="474" t="s">
        <v>3018</v>
      </c>
      <c r="B391" s="473"/>
      <c r="C391" s="555"/>
      <c r="D391" s="473"/>
      <c r="E391" s="473"/>
      <c r="F391" s="473"/>
      <c r="G391" s="555">
        <v>5670</v>
      </c>
      <c r="H391" s="555"/>
      <c r="I391" s="541">
        <v>4.7892963028659761</v>
      </c>
      <c r="J391" s="473"/>
      <c r="K391" s="622">
        <v>3101210530.6899929</v>
      </c>
      <c r="L391" s="473"/>
      <c r="M391" s="541">
        <v>9.1459758389909602</v>
      </c>
      <c r="N391" s="473"/>
      <c r="P391" s="473"/>
    </row>
    <row r="392" spans="1:16" s="422" customFormat="1" ht="17.399999999999999" x14ac:dyDescent="0.3">
      <c r="A392" s="474" t="s">
        <v>3019</v>
      </c>
      <c r="B392" s="473"/>
      <c r="C392" s="555"/>
      <c r="D392" s="473"/>
      <c r="E392" s="473"/>
      <c r="F392" s="473"/>
      <c r="G392" s="555">
        <v>3323</v>
      </c>
      <c r="H392" s="555"/>
      <c r="I392" s="541">
        <v>2.8068486092457912</v>
      </c>
      <c r="J392" s="473"/>
      <c r="K392" s="622">
        <v>2146419059.2199998</v>
      </c>
      <c r="L392" s="473"/>
      <c r="M392" s="541">
        <v>6.330140008781691</v>
      </c>
      <c r="N392" s="473"/>
      <c r="P392" s="473"/>
    </row>
    <row r="393" spans="1:16" s="422" customFormat="1" ht="17.399999999999999" x14ac:dyDescent="0.3">
      <c r="A393" s="474" t="s">
        <v>3021</v>
      </c>
      <c r="B393" s="473"/>
      <c r="C393" s="555"/>
      <c r="D393" s="473"/>
      <c r="E393" s="473"/>
      <c r="F393" s="473"/>
      <c r="G393" s="555">
        <v>2070</v>
      </c>
      <c r="H393" s="555"/>
      <c r="I393" s="541">
        <v>1.7484732534272609</v>
      </c>
      <c r="J393" s="473"/>
      <c r="K393" s="622">
        <v>1543921950.9600022</v>
      </c>
      <c r="L393" s="473"/>
      <c r="M393" s="541">
        <v>4.5532777349450821</v>
      </c>
      <c r="N393" s="473"/>
      <c r="P393" s="473"/>
    </row>
    <row r="394" spans="1:16" s="422" customFormat="1" ht="17.399999999999999" x14ac:dyDescent="0.3">
      <c r="A394" s="474" t="s">
        <v>3022</v>
      </c>
      <c r="B394" s="473"/>
      <c r="C394" s="555"/>
      <c r="D394" s="473"/>
      <c r="E394" s="473"/>
      <c r="F394" s="473"/>
      <c r="G394" s="555">
        <v>1331</v>
      </c>
      <c r="H394" s="555"/>
      <c r="I394" s="541">
        <v>1.1242598552230361</v>
      </c>
      <c r="J394" s="473"/>
      <c r="K394" s="622">
        <v>1126647018.8399985</v>
      </c>
      <c r="L394" s="473"/>
      <c r="M394" s="541">
        <v>3.3226658788267445</v>
      </c>
      <c r="N394" s="473"/>
      <c r="P394" s="473"/>
    </row>
    <row r="395" spans="1:16" s="422" customFormat="1" ht="17.399999999999999" x14ac:dyDescent="0.3">
      <c r="A395" s="474" t="s">
        <v>3023</v>
      </c>
      <c r="B395" s="473"/>
      <c r="C395" s="555"/>
      <c r="D395" s="473"/>
      <c r="E395" s="473"/>
      <c r="F395" s="473"/>
      <c r="G395" s="555">
        <v>925</v>
      </c>
      <c r="H395" s="555"/>
      <c r="I395" s="541">
        <v>0.78132258909189201</v>
      </c>
      <c r="J395" s="473"/>
      <c r="K395" s="622">
        <v>876284855.20000041</v>
      </c>
      <c r="L395" s="473"/>
      <c r="M395" s="541">
        <v>2.5843070099306491</v>
      </c>
      <c r="N395" s="473"/>
      <c r="P395" s="473"/>
    </row>
    <row r="396" spans="1:16" s="422" customFormat="1" ht="17.399999999999999" x14ac:dyDescent="0.3">
      <c r="A396" s="474" t="s">
        <v>3020</v>
      </c>
      <c r="B396" s="473"/>
      <c r="C396" s="555"/>
      <c r="D396" s="473"/>
      <c r="E396" s="473"/>
      <c r="F396" s="473"/>
      <c r="G396" s="555">
        <v>1602</v>
      </c>
      <c r="H396" s="555"/>
      <c r="I396" s="541">
        <v>1.3531662570002281</v>
      </c>
      <c r="J396" s="473"/>
      <c r="K396" s="622">
        <v>1898955379.4599965</v>
      </c>
      <c r="L396" s="473"/>
      <c r="M396" s="541">
        <v>5.6003292417554293</v>
      </c>
      <c r="N396" s="473"/>
      <c r="P396" s="473"/>
    </row>
    <row r="397" spans="1:16" s="422" customFormat="1" ht="17.399999999999999" x14ac:dyDescent="0.3">
      <c r="A397" s="474" t="s">
        <v>3024</v>
      </c>
      <c r="B397" s="621"/>
      <c r="C397" s="555"/>
      <c r="D397" s="621"/>
      <c r="E397" s="473"/>
      <c r="F397" s="621"/>
      <c r="G397" s="555">
        <v>372</v>
      </c>
      <c r="H397" s="555"/>
      <c r="I397" s="541">
        <v>0.3142183817753339</v>
      </c>
      <c r="J397" s="621"/>
      <c r="K397" s="622">
        <v>634784491.7900002</v>
      </c>
      <c r="L397" s="621"/>
      <c r="M397" s="541">
        <v>1.8720830357769274</v>
      </c>
      <c r="N397" s="621"/>
      <c r="P397" s="621"/>
    </row>
    <row r="398" spans="1:16" s="422" customFormat="1" ht="17.399999999999999" x14ac:dyDescent="0.3">
      <c r="A398" s="474" t="s">
        <v>3025</v>
      </c>
      <c r="B398" s="621"/>
      <c r="C398" s="555"/>
      <c r="D398" s="621"/>
      <c r="E398" s="473"/>
      <c r="F398" s="621"/>
      <c r="G398" s="555">
        <v>169</v>
      </c>
      <c r="H398" s="555"/>
      <c r="I398" s="541">
        <v>0.14274974870976187</v>
      </c>
      <c r="J398" s="621"/>
      <c r="K398" s="622">
        <v>397806829.81999999</v>
      </c>
      <c r="L398" s="621"/>
      <c r="M398" s="541">
        <v>1.1731972460798432</v>
      </c>
      <c r="N398" s="621"/>
      <c r="P398" s="621"/>
    </row>
    <row r="399" spans="1:16" s="422" customFormat="1" ht="17.399999999999999" x14ac:dyDescent="0.3">
      <c r="A399" s="474" t="s">
        <v>3026</v>
      </c>
      <c r="B399" s="621"/>
      <c r="C399" s="555"/>
      <c r="D399" s="621"/>
      <c r="E399" s="473"/>
      <c r="F399" s="621"/>
      <c r="G399" s="555">
        <v>0</v>
      </c>
      <c r="H399" s="555"/>
      <c r="I399" s="541">
        <v>0</v>
      </c>
      <c r="J399" s="621"/>
      <c r="K399" s="622">
        <v>0</v>
      </c>
      <c r="L399" s="621"/>
      <c r="M399" s="541">
        <v>0</v>
      </c>
      <c r="N399" s="621"/>
      <c r="P399" s="621"/>
    </row>
    <row r="400" spans="1:16" s="422" customFormat="1" ht="18" thickBot="1" x14ac:dyDescent="0.35">
      <c r="A400" s="660"/>
      <c r="B400" s="621"/>
      <c r="C400" s="644"/>
      <c r="D400" s="621"/>
      <c r="E400" s="473"/>
      <c r="F400" s="621"/>
      <c r="G400" s="645">
        <v>118389</v>
      </c>
      <c r="H400" s="559"/>
      <c r="I400" s="647">
        <v>99.999999999999986</v>
      </c>
      <c r="J400" s="621"/>
      <c r="K400" s="648">
        <v>33907923936</v>
      </c>
      <c r="L400" s="621"/>
      <c r="M400" s="647">
        <v>99.999999999380336</v>
      </c>
      <c r="N400" s="621"/>
      <c r="P400" s="621"/>
    </row>
    <row r="401" spans="1:17" ht="19.8" thickTop="1" x14ac:dyDescent="0.45">
      <c r="A401" s="406"/>
      <c r="B401" s="687"/>
      <c r="C401" s="675"/>
      <c r="D401" s="687"/>
      <c r="E401" s="470"/>
      <c r="F401" s="687"/>
      <c r="G401" s="676"/>
      <c r="H401" s="676"/>
      <c r="I401" s="470"/>
      <c r="J401" s="687"/>
      <c r="K401" s="676"/>
      <c r="L401" s="687"/>
      <c r="M401" s="406"/>
      <c r="N401" s="687"/>
      <c r="P401" s="687"/>
    </row>
    <row r="402" spans="1:17" ht="17.399999999999999" x14ac:dyDescent="0.3">
      <c r="A402" s="634" t="s">
        <v>3027</v>
      </c>
      <c r="B402" s="617"/>
      <c r="C402" s="566"/>
      <c r="D402" s="617"/>
      <c r="E402" s="617"/>
      <c r="F402" s="617"/>
      <c r="G402" s="635"/>
      <c r="H402" s="635"/>
      <c r="I402" s="617"/>
      <c r="J402" s="617"/>
      <c r="K402" s="617"/>
      <c r="L402" s="617"/>
      <c r="M402" s="532"/>
      <c r="N402" s="617"/>
      <c r="O402" s="532"/>
      <c r="P402" s="617"/>
      <c r="Q402" s="532"/>
    </row>
    <row r="403" spans="1:17" ht="17.399999999999999" x14ac:dyDescent="0.3">
      <c r="A403" s="406"/>
      <c r="B403" s="619"/>
      <c r="C403" s="453"/>
      <c r="D403" s="619"/>
      <c r="E403" s="470"/>
      <c r="F403" s="619"/>
      <c r="G403" s="453"/>
      <c r="H403" s="453"/>
      <c r="I403" s="470"/>
      <c r="J403" s="619"/>
      <c r="K403" s="470"/>
      <c r="L403" s="619"/>
      <c r="M403" s="406"/>
      <c r="N403" s="619"/>
      <c r="P403" s="619"/>
    </row>
    <row r="404" spans="1:17" ht="17.399999999999999" x14ac:dyDescent="0.3">
      <c r="A404" s="503" t="s">
        <v>3028</v>
      </c>
      <c r="B404" s="470"/>
      <c r="C404" s="636"/>
      <c r="D404" s="470"/>
      <c r="E404" s="470"/>
      <c r="F404" s="470"/>
      <c r="G404" s="637" t="s">
        <v>670</v>
      </c>
      <c r="H404" s="619"/>
      <c r="I404" s="638" t="s">
        <v>2860</v>
      </c>
      <c r="J404" s="470"/>
      <c r="K404" s="639" t="s">
        <v>2931</v>
      </c>
      <c r="L404" s="470"/>
      <c r="M404" s="638" t="s">
        <v>2860</v>
      </c>
      <c r="N404" s="470"/>
      <c r="P404" s="470"/>
    </row>
    <row r="405" spans="1:17" s="422" customFormat="1" ht="17.399999999999999" x14ac:dyDescent="0.3">
      <c r="A405" s="474" t="s">
        <v>3029</v>
      </c>
      <c r="B405" s="473"/>
      <c r="C405" s="555"/>
      <c r="D405" s="473"/>
      <c r="E405" s="473"/>
      <c r="F405" s="473"/>
      <c r="G405" s="555">
        <v>24746</v>
      </c>
      <c r="H405" s="622"/>
      <c r="I405" s="541">
        <v>20.902279772614012</v>
      </c>
      <c r="J405" s="473"/>
      <c r="K405" s="622">
        <v>5628748776.8599482</v>
      </c>
      <c r="L405" s="473"/>
      <c r="M405" s="541">
        <v>16.600098512324173</v>
      </c>
      <c r="N405" s="473"/>
      <c r="P405" s="473"/>
    </row>
    <row r="406" spans="1:17" s="422" customFormat="1" ht="17.399999999999999" x14ac:dyDescent="0.3">
      <c r="A406" s="474" t="s">
        <v>3030</v>
      </c>
      <c r="B406" s="473"/>
      <c r="C406" s="555"/>
      <c r="D406" s="473"/>
      <c r="E406" s="473"/>
      <c r="F406" s="473"/>
      <c r="G406" s="555">
        <v>5609</v>
      </c>
      <c r="H406" s="624"/>
      <c r="I406" s="541">
        <v>4.737771245639375</v>
      </c>
      <c r="J406" s="473"/>
      <c r="K406" s="685">
        <v>1554134822.309998</v>
      </c>
      <c r="L406" s="473"/>
      <c r="M406" s="541">
        <v>4.5833971588569451</v>
      </c>
      <c r="N406" s="473"/>
      <c r="P406" s="473"/>
    </row>
    <row r="407" spans="1:17" s="422" customFormat="1" ht="17.399999999999999" x14ac:dyDescent="0.3">
      <c r="A407" s="474" t="s">
        <v>3031</v>
      </c>
      <c r="B407" s="473"/>
      <c r="C407" s="555"/>
      <c r="D407" s="473"/>
      <c r="E407" s="473"/>
      <c r="F407" s="473"/>
      <c r="G407" s="555">
        <v>78503</v>
      </c>
      <c r="H407" s="624"/>
      <c r="I407" s="541">
        <v>66.309369958357621</v>
      </c>
      <c r="J407" s="473"/>
      <c r="K407" s="685">
        <v>23941690648.47995</v>
      </c>
      <c r="L407" s="473"/>
      <c r="M407" s="541">
        <v>70.607951975087119</v>
      </c>
      <c r="N407" s="473"/>
      <c r="P407" s="473"/>
    </row>
    <row r="408" spans="1:17" s="422" customFormat="1" ht="17.399999999999999" x14ac:dyDescent="0.3">
      <c r="A408" s="474" t="s">
        <v>3032</v>
      </c>
      <c r="B408" s="473"/>
      <c r="C408" s="555"/>
      <c r="D408" s="473"/>
      <c r="E408" s="473"/>
      <c r="F408" s="473"/>
      <c r="G408" s="555">
        <v>9531</v>
      </c>
      <c r="H408" s="624"/>
      <c r="I408" s="541">
        <v>8.0505790233889964</v>
      </c>
      <c r="J408" s="473"/>
      <c r="K408" s="685">
        <v>2783349688.1400089</v>
      </c>
      <c r="L408" s="473"/>
      <c r="M408" s="541">
        <v>8.2085523531121591</v>
      </c>
      <c r="N408" s="473"/>
      <c r="P408" s="473"/>
      <c r="Q408" s="690"/>
    </row>
    <row r="409" spans="1:17" s="422" customFormat="1" ht="18" thickBot="1" x14ac:dyDescent="0.35">
      <c r="A409" s="539" t="s">
        <v>2936</v>
      </c>
      <c r="B409" s="643"/>
      <c r="C409" s="644"/>
      <c r="D409" s="643"/>
      <c r="E409" s="473"/>
      <c r="F409" s="643"/>
      <c r="G409" s="645">
        <v>118389</v>
      </c>
      <c r="H409" s="646"/>
      <c r="I409" s="647">
        <v>100</v>
      </c>
      <c r="J409" s="643"/>
      <c r="K409" s="645">
        <v>33907923936</v>
      </c>
      <c r="L409" s="643"/>
      <c r="M409" s="647">
        <v>99.999999999380393</v>
      </c>
      <c r="N409" s="643"/>
      <c r="P409" s="643"/>
      <c r="Q409" s="690"/>
    </row>
    <row r="410" spans="1:17" ht="19.8" thickTop="1" x14ac:dyDescent="0.45">
      <c r="A410" s="406"/>
      <c r="B410" s="687"/>
      <c r="C410" s="453"/>
      <c r="D410" s="687"/>
      <c r="E410" s="470"/>
      <c r="F410" s="687"/>
      <c r="G410" s="453"/>
      <c r="H410" s="453"/>
      <c r="I410" s="470"/>
      <c r="J410" s="687"/>
      <c r="K410" s="470"/>
      <c r="L410" s="687"/>
      <c r="M410" s="406"/>
      <c r="N410" s="687"/>
      <c r="P410" s="687"/>
      <c r="Q410" s="691"/>
    </row>
    <row r="411" spans="1:17" ht="15.6" x14ac:dyDescent="0.25">
      <c r="A411" s="741" t="s">
        <v>3033</v>
      </c>
      <c r="B411" s="741"/>
      <c r="C411" s="741"/>
      <c r="D411" s="741"/>
      <c r="E411" s="741"/>
      <c r="F411" s="741"/>
      <c r="G411" s="741"/>
      <c r="H411" s="741"/>
      <c r="I411" s="741"/>
      <c r="J411" s="741"/>
      <c r="K411" s="741"/>
      <c r="L411" s="741"/>
      <c r="M411" s="741"/>
      <c r="N411" s="377"/>
      <c r="P411" s="377"/>
    </row>
    <row r="412" spans="1:17" ht="17.399999999999999" x14ac:dyDescent="0.3">
      <c r="A412" s="568"/>
      <c r="B412" s="569"/>
      <c r="C412" s="572"/>
      <c r="D412" s="569"/>
      <c r="E412" s="570"/>
      <c r="F412" s="569"/>
      <c r="G412" s="571"/>
      <c r="H412" s="571"/>
      <c r="I412" s="569"/>
      <c r="J412" s="569"/>
      <c r="K412" s="569"/>
      <c r="L412" s="569"/>
      <c r="M412" s="568"/>
      <c r="N412" s="569"/>
      <c r="P412" s="569"/>
    </row>
    <row r="413" spans="1:17" ht="19.2" x14ac:dyDescent="0.3">
      <c r="A413" s="634" t="s">
        <v>3034</v>
      </c>
      <c r="B413" s="617"/>
      <c r="C413" s="566"/>
      <c r="D413" s="617"/>
      <c r="E413" s="617"/>
      <c r="F413" s="617"/>
      <c r="G413" s="635"/>
      <c r="H413" s="635"/>
      <c r="I413" s="617"/>
      <c r="J413" s="617"/>
      <c r="K413" s="617"/>
      <c r="L413" s="617"/>
      <c r="M413" s="532"/>
      <c r="N413" s="617"/>
      <c r="O413" s="532"/>
      <c r="P413" s="617"/>
      <c r="Q413" s="532"/>
    </row>
    <row r="414" spans="1:17" ht="6" customHeight="1" x14ac:dyDescent="0.3">
      <c r="A414" s="406"/>
      <c r="B414" s="470"/>
      <c r="C414" s="453"/>
      <c r="D414" s="470"/>
      <c r="E414" s="470"/>
      <c r="F414" s="470"/>
      <c r="G414" s="453"/>
      <c r="H414" s="453"/>
      <c r="I414" s="470"/>
      <c r="J414" s="470"/>
      <c r="K414" s="470"/>
      <c r="L414" s="470"/>
      <c r="M414" s="406"/>
      <c r="N414" s="470"/>
      <c r="P414" s="470"/>
    </row>
    <row r="415" spans="1:17" ht="17.399999999999999" x14ac:dyDescent="0.3">
      <c r="A415" s="406"/>
      <c r="B415" s="453"/>
      <c r="C415" s="453"/>
      <c r="D415" s="453"/>
      <c r="E415" s="737" t="s">
        <v>2930</v>
      </c>
      <c r="F415" s="737"/>
      <c r="G415" s="737"/>
      <c r="H415" s="737"/>
      <c r="I415" s="737"/>
      <c r="J415" s="737"/>
      <c r="K415" s="737"/>
      <c r="L415" s="737"/>
      <c r="M415" s="737"/>
      <c r="N415" s="506"/>
      <c r="P415" s="377"/>
    </row>
    <row r="416" spans="1:17" ht="17.399999999999999" x14ac:dyDescent="0.3">
      <c r="A416" s="692"/>
      <c r="B416" s="693"/>
      <c r="C416" s="636"/>
      <c r="D416" s="693"/>
      <c r="E416" s="636" t="s">
        <v>3035</v>
      </c>
      <c r="F416" s="693"/>
      <c r="G416" s="636"/>
      <c r="H416" s="693"/>
      <c r="I416" s="636"/>
      <c r="J416" s="693"/>
      <c r="K416" s="636"/>
      <c r="L416" s="693"/>
      <c r="M416" s="636"/>
      <c r="N416" s="693"/>
      <c r="P416" s="693"/>
    </row>
    <row r="417" spans="1:16" ht="17.399999999999999" x14ac:dyDescent="0.3">
      <c r="A417" s="692"/>
      <c r="B417" s="693"/>
      <c r="C417" s="636"/>
      <c r="D417" s="693"/>
      <c r="E417" s="636" t="s">
        <v>3036</v>
      </c>
      <c r="F417" s="693"/>
      <c r="G417" s="636" t="s">
        <v>3037</v>
      </c>
      <c r="H417" s="693"/>
      <c r="I417" s="636" t="s">
        <v>3038</v>
      </c>
      <c r="J417" s="693"/>
      <c r="K417" s="636" t="s">
        <v>3039</v>
      </c>
      <c r="L417" s="693"/>
      <c r="M417" s="636"/>
      <c r="N417" s="693"/>
      <c r="P417" s="693"/>
    </row>
    <row r="418" spans="1:16" ht="22.8" customHeight="1" x14ac:dyDescent="0.3">
      <c r="A418" s="503" t="s">
        <v>2938</v>
      </c>
      <c r="B418" s="693"/>
      <c r="C418" s="637" t="s">
        <v>2984</v>
      </c>
      <c r="D418" s="693"/>
      <c r="E418" s="637" t="s">
        <v>3040</v>
      </c>
      <c r="F418" s="693"/>
      <c r="G418" s="637" t="s">
        <v>3040</v>
      </c>
      <c r="H418" s="693"/>
      <c r="I418" s="637" t="s">
        <v>3040</v>
      </c>
      <c r="J418" s="693"/>
      <c r="K418" s="637" t="s">
        <v>3040</v>
      </c>
      <c r="L418" s="693"/>
      <c r="M418" s="637" t="s">
        <v>146</v>
      </c>
      <c r="N418" s="693"/>
      <c r="P418" s="693"/>
    </row>
    <row r="419" spans="1:16" ht="17.399999999999999" x14ac:dyDescent="0.3">
      <c r="A419" s="406" t="s">
        <v>2939</v>
      </c>
      <c r="B419" s="694"/>
      <c r="C419" s="410" t="s">
        <v>2985</v>
      </c>
      <c r="D419" s="694"/>
      <c r="E419" s="694">
        <v>98982803.679999888</v>
      </c>
      <c r="F419" s="694"/>
      <c r="G419" s="694">
        <v>144753.51</v>
      </c>
      <c r="H419" s="694"/>
      <c r="I419" s="694">
        <v>0</v>
      </c>
      <c r="J419" s="694"/>
      <c r="K419" s="694">
        <v>478938.51</v>
      </c>
      <c r="L419" s="694"/>
      <c r="M419" s="623">
        <v>99606495.699999899</v>
      </c>
      <c r="N419" s="694"/>
      <c r="P419" s="694"/>
    </row>
    <row r="420" spans="1:16" ht="17.399999999999999" x14ac:dyDescent="0.3">
      <c r="A420" s="406"/>
      <c r="B420" s="695"/>
      <c r="C420" s="410" t="s">
        <v>3041</v>
      </c>
      <c r="D420" s="695"/>
      <c r="E420" s="694">
        <v>70156613.00999999</v>
      </c>
      <c r="F420" s="695"/>
      <c r="G420" s="694">
        <v>48382.59</v>
      </c>
      <c r="H420" s="694"/>
      <c r="I420" s="694">
        <v>266583.76</v>
      </c>
      <c r="J420" s="695"/>
      <c r="K420" s="694">
        <v>233324.11000000002</v>
      </c>
      <c r="L420" s="695"/>
      <c r="M420" s="623">
        <v>70704903.469999999</v>
      </c>
      <c r="N420" s="695"/>
      <c r="P420" s="695"/>
    </row>
    <row r="421" spans="1:16" ht="17.399999999999999" x14ac:dyDescent="0.3">
      <c r="A421" s="406"/>
      <c r="B421" s="695"/>
      <c r="C421" s="410" t="s">
        <v>3042</v>
      </c>
      <c r="D421" s="695"/>
      <c r="E421" s="694">
        <v>109610582.61999987</v>
      </c>
      <c r="F421" s="695"/>
      <c r="G421" s="694">
        <v>332828.86</v>
      </c>
      <c r="H421" s="694"/>
      <c r="I421" s="694">
        <v>116751.56</v>
      </c>
      <c r="J421" s="695"/>
      <c r="K421" s="694">
        <v>788056.15999999992</v>
      </c>
      <c r="L421" s="695"/>
      <c r="M421" s="623">
        <v>110848219.19999987</v>
      </c>
      <c r="N421" s="695"/>
      <c r="P421" s="695"/>
    </row>
    <row r="422" spans="1:16" ht="17.399999999999999" x14ac:dyDescent="0.3">
      <c r="A422" s="406"/>
      <c r="B422" s="695"/>
      <c r="C422" s="410" t="s">
        <v>3043</v>
      </c>
      <c r="D422" s="695"/>
      <c r="E422" s="694">
        <v>135859698.94000006</v>
      </c>
      <c r="F422" s="695"/>
      <c r="G422" s="694">
        <v>678698.22</v>
      </c>
      <c r="H422" s="694"/>
      <c r="I422" s="694">
        <v>0</v>
      </c>
      <c r="J422" s="695"/>
      <c r="K422" s="694">
        <v>766904.62</v>
      </c>
      <c r="L422" s="695"/>
      <c r="M422" s="623">
        <v>137305301.78000006</v>
      </c>
      <c r="N422" s="695"/>
      <c r="P422" s="695"/>
    </row>
    <row r="423" spans="1:16" ht="17.399999999999999" x14ac:dyDescent="0.3">
      <c r="A423" s="406"/>
      <c r="B423" s="695"/>
      <c r="C423" s="410" t="s">
        <v>3044</v>
      </c>
      <c r="D423" s="695"/>
      <c r="E423" s="694">
        <v>162077380.64999995</v>
      </c>
      <c r="F423" s="695"/>
      <c r="G423" s="694">
        <v>561808.13</v>
      </c>
      <c r="H423" s="694"/>
      <c r="I423" s="694">
        <v>332949.16000000003</v>
      </c>
      <c r="J423" s="695"/>
      <c r="K423" s="694">
        <v>850375.19000000006</v>
      </c>
      <c r="L423" s="695"/>
      <c r="M423" s="623">
        <v>163822513.12999994</v>
      </c>
      <c r="N423" s="695"/>
      <c r="P423" s="695"/>
    </row>
    <row r="424" spans="1:16" ht="17.399999999999999" x14ac:dyDescent="0.3">
      <c r="A424" s="406"/>
      <c r="B424" s="695"/>
      <c r="C424" s="410" t="s">
        <v>3045</v>
      </c>
      <c r="D424" s="695"/>
      <c r="E424" s="694">
        <v>213527614.27000004</v>
      </c>
      <c r="F424" s="695"/>
      <c r="G424" s="694">
        <v>1086061.8799999999</v>
      </c>
      <c r="H424" s="694"/>
      <c r="I424" s="694">
        <v>0</v>
      </c>
      <c r="J424" s="695"/>
      <c r="K424" s="694">
        <v>959255.82</v>
      </c>
      <c r="L424" s="695"/>
      <c r="M424" s="623">
        <v>215572931.97000003</v>
      </c>
      <c r="N424" s="695"/>
      <c r="P424" s="695"/>
    </row>
    <row r="425" spans="1:16" ht="17.399999999999999" x14ac:dyDescent="0.3">
      <c r="A425" s="406"/>
      <c r="B425" s="695"/>
      <c r="C425" s="410" t="s">
        <v>3046</v>
      </c>
      <c r="D425" s="695"/>
      <c r="E425" s="694">
        <v>261503143.65999985</v>
      </c>
      <c r="F425" s="695"/>
      <c r="G425" s="694">
        <v>760087.92999999993</v>
      </c>
      <c r="H425" s="694"/>
      <c r="I425" s="694">
        <v>0</v>
      </c>
      <c r="J425" s="695"/>
      <c r="K425" s="694">
        <v>600008.14</v>
      </c>
      <c r="L425" s="695"/>
      <c r="M425" s="623">
        <v>262863239.72999984</v>
      </c>
      <c r="N425" s="695"/>
      <c r="P425" s="695"/>
    </row>
    <row r="426" spans="1:16" ht="17.399999999999999" x14ac:dyDescent="0.3">
      <c r="A426" s="406"/>
      <c r="B426" s="695"/>
      <c r="C426" s="410" t="s">
        <v>3047</v>
      </c>
      <c r="D426" s="695"/>
      <c r="E426" s="694">
        <v>329405498.35999995</v>
      </c>
      <c r="F426" s="695"/>
      <c r="G426" s="694">
        <v>704791.54</v>
      </c>
      <c r="H426" s="694"/>
      <c r="I426" s="694">
        <v>424470.52</v>
      </c>
      <c r="J426" s="695"/>
      <c r="K426" s="694">
        <v>1170693.96</v>
      </c>
      <c r="L426" s="695"/>
      <c r="M426" s="623">
        <v>331705454.37999994</v>
      </c>
      <c r="N426" s="695"/>
      <c r="P426" s="695"/>
    </row>
    <row r="427" spans="1:16" ht="17.399999999999999" x14ac:dyDescent="0.3">
      <c r="A427" s="406"/>
      <c r="B427" s="695"/>
      <c r="C427" s="410" t="s">
        <v>3048</v>
      </c>
      <c r="D427" s="695"/>
      <c r="E427" s="694">
        <v>379715519.57000071</v>
      </c>
      <c r="F427" s="695"/>
      <c r="G427" s="694">
        <v>673732.84</v>
      </c>
      <c r="H427" s="694"/>
      <c r="I427" s="694">
        <v>116352.58</v>
      </c>
      <c r="J427" s="695"/>
      <c r="K427" s="694">
        <v>0</v>
      </c>
      <c r="L427" s="695"/>
      <c r="M427" s="623">
        <v>380505604.99000067</v>
      </c>
      <c r="N427" s="695"/>
      <c r="P427" s="695"/>
    </row>
    <row r="428" spans="1:16" ht="17.399999999999999" x14ac:dyDescent="0.3">
      <c r="A428" s="406"/>
      <c r="B428" s="695"/>
      <c r="C428" s="410" t="s">
        <v>3049</v>
      </c>
      <c r="D428" s="695"/>
      <c r="E428" s="694">
        <v>458509273.25999999</v>
      </c>
      <c r="F428" s="695"/>
      <c r="G428" s="694">
        <v>1070975.4100000001</v>
      </c>
      <c r="H428" s="694"/>
      <c r="I428" s="694">
        <v>2330161.4700000002</v>
      </c>
      <c r="J428" s="695"/>
      <c r="K428" s="694">
        <v>1112578.1499999999</v>
      </c>
      <c r="L428" s="695"/>
      <c r="M428" s="623">
        <v>463022988.29000002</v>
      </c>
      <c r="N428" s="695"/>
      <c r="P428" s="695"/>
    </row>
    <row r="429" spans="1:16" ht="17.399999999999999" x14ac:dyDescent="0.3">
      <c r="A429" s="406"/>
      <c r="B429" s="695"/>
      <c r="C429" s="410" t="s">
        <v>3050</v>
      </c>
      <c r="D429" s="695"/>
      <c r="E429" s="694">
        <v>632670744.16999984</v>
      </c>
      <c r="F429" s="695"/>
      <c r="G429" s="694">
        <v>3085068.8499999996</v>
      </c>
      <c r="H429" s="694"/>
      <c r="I429" s="694">
        <v>302998.43</v>
      </c>
      <c r="J429" s="695"/>
      <c r="K429" s="694">
        <v>757379.6</v>
      </c>
      <c r="L429" s="695"/>
      <c r="M429" s="623">
        <v>636816191.04999983</v>
      </c>
      <c r="N429" s="695"/>
      <c r="P429" s="695"/>
    </row>
    <row r="430" spans="1:16" ht="17.399999999999999" x14ac:dyDescent="0.3">
      <c r="A430" s="406"/>
      <c r="B430" s="695"/>
      <c r="C430" s="410" t="s">
        <v>3051</v>
      </c>
      <c r="D430" s="695"/>
      <c r="E430" s="694">
        <v>494305677.98999989</v>
      </c>
      <c r="F430" s="695"/>
      <c r="G430" s="694">
        <v>709131.06</v>
      </c>
      <c r="H430" s="694"/>
      <c r="I430" s="694">
        <v>808513.04</v>
      </c>
      <c r="J430" s="695"/>
      <c r="K430" s="694">
        <v>595121.83000000007</v>
      </c>
      <c r="L430" s="695"/>
      <c r="M430" s="623">
        <v>496418443.9199999</v>
      </c>
      <c r="N430" s="695"/>
      <c r="P430" s="695"/>
    </row>
    <row r="431" spans="1:16" ht="17.399999999999999" x14ac:dyDescent="0.3">
      <c r="A431" s="406"/>
      <c r="B431" s="695"/>
      <c r="C431" s="410" t="s">
        <v>3052</v>
      </c>
      <c r="D431" s="695"/>
      <c r="E431" s="694">
        <v>6843111.5200000005</v>
      </c>
      <c r="F431" s="695"/>
      <c r="G431" s="694">
        <v>0</v>
      </c>
      <c r="H431" s="694"/>
      <c r="I431" s="694">
        <v>0</v>
      </c>
      <c r="J431" s="695"/>
      <c r="K431" s="694">
        <v>0</v>
      </c>
      <c r="L431" s="695"/>
      <c r="M431" s="623">
        <v>6843111.5200000005</v>
      </c>
      <c r="N431" s="695"/>
      <c r="P431" s="695"/>
    </row>
    <row r="432" spans="1:16" ht="17.399999999999999" outlineLevel="1" x14ac:dyDescent="0.3">
      <c r="A432" s="406"/>
      <c r="B432" s="695"/>
      <c r="C432" s="410" t="s">
        <v>2998</v>
      </c>
      <c r="D432" s="695"/>
      <c r="E432" s="694">
        <v>0</v>
      </c>
      <c r="F432" s="695"/>
      <c r="G432" s="694">
        <v>0</v>
      </c>
      <c r="H432" s="694"/>
      <c r="I432" s="694">
        <v>0</v>
      </c>
      <c r="J432" s="695"/>
      <c r="K432" s="694">
        <v>0</v>
      </c>
      <c r="L432" s="695"/>
      <c r="M432" s="623">
        <v>0</v>
      </c>
      <c r="N432" s="695"/>
      <c r="P432" s="695"/>
    </row>
    <row r="433" spans="1:16" s="422" customFormat="1" ht="18" thickBot="1" x14ac:dyDescent="0.35">
      <c r="A433" s="474"/>
      <c r="B433" s="473"/>
      <c r="C433" s="424"/>
      <c r="D433" s="473"/>
      <c r="E433" s="645">
        <v>3353167661.7000003</v>
      </c>
      <c r="F433" s="473"/>
      <c r="G433" s="645">
        <v>9856320.8200000003</v>
      </c>
      <c r="H433" s="424"/>
      <c r="I433" s="645">
        <v>4698780.5200000005</v>
      </c>
      <c r="J433" s="473"/>
      <c r="K433" s="645">
        <v>8312636.0899999999</v>
      </c>
      <c r="L433" s="473"/>
      <c r="M433" s="645">
        <v>3376035399.1300001</v>
      </c>
      <c r="N433" s="473"/>
      <c r="O433" s="696"/>
      <c r="P433" s="473"/>
    </row>
    <row r="434" spans="1:16" ht="18" thickTop="1" x14ac:dyDescent="0.3">
      <c r="A434" s="406"/>
      <c r="B434" s="470"/>
      <c r="C434" s="453"/>
      <c r="D434" s="470"/>
      <c r="E434" s="470"/>
      <c r="F434" s="470"/>
      <c r="G434" s="453"/>
      <c r="H434" s="453"/>
      <c r="I434" s="470"/>
      <c r="J434" s="470"/>
      <c r="K434" s="470"/>
      <c r="L434" s="470"/>
      <c r="M434" s="406"/>
      <c r="N434" s="470"/>
      <c r="P434" s="470"/>
    </row>
    <row r="435" spans="1:16" ht="17.399999999999999" x14ac:dyDescent="0.3">
      <c r="A435" s="406"/>
      <c r="B435" s="453"/>
      <c r="C435" s="453"/>
      <c r="D435" s="453"/>
      <c r="E435" s="737" t="s">
        <v>2930</v>
      </c>
      <c r="F435" s="737"/>
      <c r="G435" s="737"/>
      <c r="H435" s="737"/>
      <c r="I435" s="737"/>
      <c r="J435" s="737"/>
      <c r="K435" s="737"/>
      <c r="L435" s="737"/>
      <c r="M435" s="737"/>
      <c r="N435" s="506"/>
      <c r="P435" s="377"/>
    </row>
    <row r="436" spans="1:16" ht="17.399999999999999" x14ac:dyDescent="0.3">
      <c r="A436" s="692"/>
      <c r="B436" s="693"/>
      <c r="C436" s="636"/>
      <c r="D436" s="693"/>
      <c r="E436" s="636" t="s">
        <v>3035</v>
      </c>
      <c r="F436" s="693"/>
      <c r="G436" s="636"/>
      <c r="H436" s="693"/>
      <c r="I436" s="636"/>
      <c r="J436" s="693"/>
      <c r="K436" s="636"/>
      <c r="L436" s="693"/>
      <c r="M436" s="636"/>
      <c r="N436" s="693"/>
      <c r="P436" s="693"/>
    </row>
    <row r="437" spans="1:16" ht="17.399999999999999" x14ac:dyDescent="0.3">
      <c r="A437" s="692"/>
      <c r="B437" s="693"/>
      <c r="C437" s="636"/>
      <c r="D437" s="693"/>
      <c r="E437" s="636" t="s">
        <v>3036</v>
      </c>
      <c r="F437" s="693"/>
      <c r="G437" s="636" t="s">
        <v>3037</v>
      </c>
      <c r="H437" s="693"/>
      <c r="I437" s="636" t="s">
        <v>3038</v>
      </c>
      <c r="J437" s="693"/>
      <c r="K437" s="636" t="s">
        <v>3039</v>
      </c>
      <c r="L437" s="693"/>
      <c r="M437" s="636"/>
      <c r="N437" s="693"/>
      <c r="P437" s="693"/>
    </row>
    <row r="438" spans="1:16" ht="21.6" customHeight="1" x14ac:dyDescent="0.3">
      <c r="A438" s="503" t="s">
        <v>2938</v>
      </c>
      <c r="B438" s="697"/>
      <c r="C438" s="637" t="s">
        <v>2984</v>
      </c>
      <c r="D438" s="697"/>
      <c r="E438" s="637" t="s">
        <v>3040</v>
      </c>
      <c r="F438" s="697"/>
      <c r="G438" s="637" t="s">
        <v>3040</v>
      </c>
      <c r="H438" s="697"/>
      <c r="I438" s="637" t="s">
        <v>3040</v>
      </c>
      <c r="J438" s="697"/>
      <c r="K438" s="637" t="s">
        <v>3040</v>
      </c>
      <c r="L438" s="697"/>
      <c r="M438" s="637" t="s">
        <v>146</v>
      </c>
      <c r="N438" s="697"/>
      <c r="P438" s="697"/>
    </row>
    <row r="439" spans="1:16" ht="17.399999999999999" x14ac:dyDescent="0.3">
      <c r="A439" s="406" t="s">
        <v>2940</v>
      </c>
      <c r="B439" s="698"/>
      <c r="C439" s="410" t="s">
        <v>2985</v>
      </c>
      <c r="D439" s="698"/>
      <c r="E439" s="698">
        <v>524251721.06</v>
      </c>
      <c r="F439" s="698"/>
      <c r="G439" s="694">
        <v>1116345.1800000002</v>
      </c>
      <c r="H439" s="698"/>
      <c r="I439" s="694">
        <v>438987.25999999995</v>
      </c>
      <c r="J439" s="694"/>
      <c r="K439" s="694">
        <v>2068389.7999999998</v>
      </c>
      <c r="L439" s="698"/>
      <c r="M439" s="698">
        <v>527875443.30000001</v>
      </c>
      <c r="N439" s="698"/>
      <c r="P439" s="698"/>
    </row>
    <row r="440" spans="1:16" ht="17.399999999999999" x14ac:dyDescent="0.3">
      <c r="A440" s="406"/>
      <c r="B440" s="698"/>
      <c r="C440" s="410" t="s">
        <v>3041</v>
      </c>
      <c r="D440" s="698"/>
      <c r="E440" s="698">
        <v>500340126.84000117</v>
      </c>
      <c r="F440" s="698"/>
      <c r="G440" s="694">
        <v>1771096.96</v>
      </c>
      <c r="H440" s="698"/>
      <c r="I440" s="694">
        <v>508494.58</v>
      </c>
      <c r="J440" s="694"/>
      <c r="K440" s="694">
        <v>829476.06</v>
      </c>
      <c r="L440" s="698"/>
      <c r="M440" s="699">
        <v>503449194.44000113</v>
      </c>
      <c r="N440" s="698"/>
      <c r="P440" s="698"/>
    </row>
    <row r="441" spans="1:16" ht="17.399999999999999" x14ac:dyDescent="0.3">
      <c r="A441" s="406"/>
      <c r="B441" s="698"/>
      <c r="C441" s="410" t="s">
        <v>3042</v>
      </c>
      <c r="D441" s="698"/>
      <c r="E441" s="698">
        <v>729661689.80000126</v>
      </c>
      <c r="F441" s="698"/>
      <c r="G441" s="694">
        <v>2287339.3200000003</v>
      </c>
      <c r="H441" s="698"/>
      <c r="I441" s="694">
        <v>797643.74</v>
      </c>
      <c r="J441" s="694"/>
      <c r="K441" s="694">
        <v>2591676.9400000004</v>
      </c>
      <c r="L441" s="698"/>
      <c r="M441" s="699">
        <v>735338349.80000138</v>
      </c>
      <c r="N441" s="698"/>
      <c r="P441" s="698"/>
    </row>
    <row r="442" spans="1:16" ht="17.399999999999999" x14ac:dyDescent="0.3">
      <c r="A442" s="406"/>
      <c r="B442" s="698"/>
      <c r="C442" s="410" t="s">
        <v>3043</v>
      </c>
      <c r="D442" s="698"/>
      <c r="E442" s="698">
        <v>590213166.82999945</v>
      </c>
      <c r="F442" s="698"/>
      <c r="G442" s="694">
        <v>1293642.7899999998</v>
      </c>
      <c r="H442" s="698"/>
      <c r="I442" s="694">
        <v>0</v>
      </c>
      <c r="J442" s="694"/>
      <c r="K442" s="694">
        <v>1336711.23</v>
      </c>
      <c r="L442" s="698"/>
      <c r="M442" s="699">
        <v>592843520.84999943</v>
      </c>
      <c r="N442" s="698"/>
      <c r="P442" s="698"/>
    </row>
    <row r="443" spans="1:16" ht="17.399999999999999" x14ac:dyDescent="0.3">
      <c r="A443" s="406"/>
      <c r="B443" s="698"/>
      <c r="C443" s="410" t="s">
        <v>3044</v>
      </c>
      <c r="D443" s="698"/>
      <c r="E443" s="698">
        <v>580753829.34999979</v>
      </c>
      <c r="F443" s="698"/>
      <c r="G443" s="694">
        <v>641022.86</v>
      </c>
      <c r="H443" s="698"/>
      <c r="I443" s="694">
        <v>0</v>
      </c>
      <c r="J443" s="694"/>
      <c r="K443" s="694">
        <v>955489.17</v>
      </c>
      <c r="L443" s="698"/>
      <c r="M443" s="699">
        <v>582350341.37999976</v>
      </c>
      <c r="N443" s="698"/>
      <c r="P443" s="698"/>
    </row>
    <row r="444" spans="1:16" ht="17.399999999999999" x14ac:dyDescent="0.3">
      <c r="A444" s="406"/>
      <c r="B444" s="698"/>
      <c r="C444" s="410" t="s">
        <v>3045</v>
      </c>
      <c r="D444" s="698"/>
      <c r="E444" s="698">
        <v>616979656.93000019</v>
      </c>
      <c r="F444" s="698"/>
      <c r="G444" s="694">
        <v>900275.94000000006</v>
      </c>
      <c r="H444" s="698"/>
      <c r="I444" s="694">
        <v>519163.23</v>
      </c>
      <c r="J444" s="694"/>
      <c r="K444" s="694">
        <v>437879.85</v>
      </c>
      <c r="L444" s="698"/>
      <c r="M444" s="699">
        <v>618836975.95000029</v>
      </c>
      <c r="N444" s="698"/>
      <c r="P444" s="698"/>
    </row>
    <row r="445" spans="1:16" ht="17.399999999999999" x14ac:dyDescent="0.3">
      <c r="A445" s="406"/>
      <c r="B445" s="698"/>
      <c r="C445" s="410" t="s">
        <v>3046</v>
      </c>
      <c r="D445" s="698"/>
      <c r="E445" s="698">
        <v>648120372.29000032</v>
      </c>
      <c r="F445" s="698"/>
      <c r="G445" s="694">
        <v>423892.02</v>
      </c>
      <c r="H445" s="698"/>
      <c r="I445" s="694">
        <v>405875.05</v>
      </c>
      <c r="J445" s="694"/>
      <c r="K445" s="694">
        <v>139858.54999999999</v>
      </c>
      <c r="L445" s="698"/>
      <c r="M445" s="699">
        <v>649089997.91000021</v>
      </c>
      <c r="N445" s="698"/>
      <c r="P445" s="698"/>
    </row>
    <row r="446" spans="1:16" ht="17.399999999999999" x14ac:dyDescent="0.3">
      <c r="A446" s="406"/>
      <c r="B446" s="698"/>
      <c r="C446" s="410" t="s">
        <v>3047</v>
      </c>
      <c r="D446" s="698"/>
      <c r="E446" s="698">
        <v>823685255.19999921</v>
      </c>
      <c r="F446" s="698"/>
      <c r="G446" s="694">
        <v>0</v>
      </c>
      <c r="H446" s="698"/>
      <c r="I446" s="694">
        <v>0</v>
      </c>
      <c r="J446" s="694"/>
      <c r="K446" s="694">
        <v>0</v>
      </c>
      <c r="L446" s="698"/>
      <c r="M446" s="699">
        <v>823685255.19999921</v>
      </c>
      <c r="N446" s="698"/>
      <c r="P446" s="698"/>
    </row>
    <row r="447" spans="1:16" ht="17.399999999999999" x14ac:dyDescent="0.3">
      <c r="A447" s="406"/>
      <c r="B447" s="698"/>
      <c r="C447" s="410" t="s">
        <v>3048</v>
      </c>
      <c r="D447" s="698"/>
      <c r="E447" s="698">
        <v>801601913.86000109</v>
      </c>
      <c r="F447" s="698"/>
      <c r="G447" s="694">
        <v>325082.23999999999</v>
      </c>
      <c r="H447" s="698"/>
      <c r="I447" s="694">
        <v>158616.04999999999</v>
      </c>
      <c r="J447" s="694"/>
      <c r="K447" s="694">
        <v>299921.64</v>
      </c>
      <c r="L447" s="698"/>
      <c r="M447" s="699">
        <v>802385533.79000103</v>
      </c>
      <c r="N447" s="698"/>
      <c r="P447" s="698"/>
    </row>
    <row r="448" spans="1:16" ht="17.399999999999999" x14ac:dyDescent="0.3">
      <c r="A448" s="406"/>
      <c r="B448" s="698"/>
      <c r="C448" s="410" t="s">
        <v>3049</v>
      </c>
      <c r="D448" s="698"/>
      <c r="E448" s="698">
        <v>866702564.48999858</v>
      </c>
      <c r="F448" s="698"/>
      <c r="G448" s="694">
        <v>0</v>
      </c>
      <c r="H448" s="698"/>
      <c r="I448" s="694">
        <v>0</v>
      </c>
      <c r="J448" s="694"/>
      <c r="K448" s="694">
        <v>629482.74</v>
      </c>
      <c r="L448" s="698"/>
      <c r="M448" s="699">
        <v>867332047.22999859</v>
      </c>
      <c r="N448" s="698"/>
      <c r="P448" s="698"/>
    </row>
    <row r="449" spans="1:16" ht="17.399999999999999" x14ac:dyDescent="0.3">
      <c r="A449" s="406"/>
      <c r="B449" s="698"/>
      <c r="C449" s="410" t="s">
        <v>3050</v>
      </c>
      <c r="D449" s="698"/>
      <c r="E449" s="698">
        <v>518055785.13999933</v>
      </c>
      <c r="F449" s="698"/>
      <c r="G449" s="694">
        <v>473753.57</v>
      </c>
      <c r="H449" s="698"/>
      <c r="I449" s="694">
        <v>716542.45</v>
      </c>
      <c r="J449" s="694"/>
      <c r="K449" s="694">
        <v>1264118.19</v>
      </c>
      <c r="L449" s="698"/>
      <c r="M449" s="699">
        <v>520510199.34999931</v>
      </c>
      <c r="N449" s="698"/>
      <c r="P449" s="698"/>
    </row>
    <row r="450" spans="1:16" ht="17.399999999999999" x14ac:dyDescent="0.3">
      <c r="A450" s="406"/>
      <c r="B450" s="698"/>
      <c r="C450" s="410" t="s">
        <v>3051</v>
      </c>
      <c r="D450" s="698"/>
      <c r="E450" s="698">
        <v>121593792.90999992</v>
      </c>
      <c r="F450" s="698"/>
      <c r="G450" s="694">
        <v>0</v>
      </c>
      <c r="H450" s="698"/>
      <c r="I450" s="694">
        <v>0</v>
      </c>
      <c r="J450" s="694"/>
      <c r="K450" s="694">
        <v>0</v>
      </c>
      <c r="L450" s="698"/>
      <c r="M450" s="699">
        <v>121593792.90999992</v>
      </c>
      <c r="N450" s="698"/>
      <c r="P450" s="698"/>
    </row>
    <row r="451" spans="1:16" ht="17.399999999999999" x14ac:dyDescent="0.3">
      <c r="A451" s="406"/>
      <c r="B451" s="698"/>
      <c r="C451" s="410" t="s">
        <v>3052</v>
      </c>
      <c r="D451" s="698"/>
      <c r="E451" s="698">
        <v>794382.98</v>
      </c>
      <c r="F451" s="698"/>
      <c r="G451" s="694">
        <v>0</v>
      </c>
      <c r="H451" s="698"/>
      <c r="I451" s="694">
        <v>0</v>
      </c>
      <c r="J451" s="694"/>
      <c r="K451" s="694">
        <v>0</v>
      </c>
      <c r="L451" s="698"/>
      <c r="M451" s="699">
        <v>794382.98</v>
      </c>
      <c r="N451" s="698"/>
      <c r="P451" s="698"/>
    </row>
    <row r="452" spans="1:16" ht="17.399999999999999" x14ac:dyDescent="0.3">
      <c r="A452" s="406"/>
      <c r="B452" s="698"/>
      <c r="C452" s="410" t="s">
        <v>2998</v>
      </c>
      <c r="D452" s="698"/>
      <c r="E452" s="698">
        <v>0</v>
      </c>
      <c r="F452" s="698"/>
      <c r="G452" s="694">
        <v>0</v>
      </c>
      <c r="H452" s="698"/>
      <c r="I452" s="694">
        <v>0</v>
      </c>
      <c r="J452" s="695"/>
      <c r="K452" s="694">
        <v>0</v>
      </c>
      <c r="L452" s="698"/>
      <c r="M452" s="699">
        <v>0</v>
      </c>
      <c r="N452" s="698"/>
      <c r="P452" s="698"/>
    </row>
    <row r="453" spans="1:16" s="422" customFormat="1" ht="18" thickBot="1" x14ac:dyDescent="0.35">
      <c r="A453" s="474"/>
      <c r="B453" s="555"/>
      <c r="C453" s="424"/>
      <c r="D453" s="555"/>
      <c r="E453" s="645">
        <v>7322754257.6799994</v>
      </c>
      <c r="F453" s="555"/>
      <c r="G453" s="645">
        <v>9232450.8800000027</v>
      </c>
      <c r="H453" s="555"/>
      <c r="I453" s="645">
        <v>3545322.3599999994</v>
      </c>
      <c r="J453" s="555"/>
      <c r="K453" s="645">
        <v>10553004.17</v>
      </c>
      <c r="L453" s="555"/>
      <c r="M453" s="645">
        <v>7346085035.0900002</v>
      </c>
      <c r="N453" s="555"/>
      <c r="P453" s="555"/>
    </row>
    <row r="454" spans="1:16" ht="18" thickTop="1" x14ac:dyDescent="0.3">
      <c r="A454" s="406"/>
      <c r="B454" s="470"/>
      <c r="C454" s="453"/>
      <c r="D454" s="470"/>
      <c r="E454" s="470"/>
      <c r="F454" s="470"/>
      <c r="G454" s="453"/>
      <c r="H454" s="453"/>
      <c r="I454" s="470"/>
      <c r="J454" s="470"/>
      <c r="K454" s="470"/>
      <c r="L454" s="470"/>
      <c r="M454" s="406"/>
      <c r="N454" s="470"/>
      <c r="P454" s="470"/>
    </row>
    <row r="455" spans="1:16" ht="17.399999999999999" x14ac:dyDescent="0.3">
      <c r="A455" s="406"/>
      <c r="B455" s="453"/>
      <c r="C455" s="453"/>
      <c r="D455" s="453"/>
      <c r="E455" s="737" t="s">
        <v>2930</v>
      </c>
      <c r="F455" s="737"/>
      <c r="G455" s="737"/>
      <c r="H455" s="737"/>
      <c r="I455" s="737"/>
      <c r="J455" s="737"/>
      <c r="K455" s="737"/>
      <c r="L455" s="737"/>
      <c r="M455" s="737"/>
      <c r="N455" s="506"/>
      <c r="P455" s="377"/>
    </row>
    <row r="456" spans="1:16" ht="17.399999999999999" x14ac:dyDescent="0.3">
      <c r="A456" s="692"/>
      <c r="B456" s="693"/>
      <c r="C456" s="636"/>
      <c r="D456" s="693"/>
      <c r="E456" s="636" t="s">
        <v>3035</v>
      </c>
      <c r="F456" s="693"/>
      <c r="G456" s="636"/>
      <c r="H456" s="693"/>
      <c r="I456" s="636"/>
      <c r="J456" s="693"/>
      <c r="K456" s="636"/>
      <c r="L456" s="693"/>
      <c r="M456" s="636"/>
      <c r="N456" s="693"/>
      <c r="P456" s="693"/>
    </row>
    <row r="457" spans="1:16" ht="17.399999999999999" x14ac:dyDescent="0.3">
      <c r="A457" s="692"/>
      <c r="B457" s="693"/>
      <c r="C457" s="636"/>
      <c r="D457" s="693"/>
      <c r="E457" s="636" t="s">
        <v>3036</v>
      </c>
      <c r="F457" s="693"/>
      <c r="G457" s="636" t="s">
        <v>3037</v>
      </c>
      <c r="H457" s="693"/>
      <c r="I457" s="636" t="s">
        <v>3038</v>
      </c>
      <c r="J457" s="693"/>
      <c r="K457" s="636" t="s">
        <v>3039</v>
      </c>
      <c r="L457" s="693"/>
      <c r="M457" s="636"/>
      <c r="N457" s="693"/>
      <c r="P457" s="693"/>
    </row>
    <row r="458" spans="1:16" ht="23.4" customHeight="1" x14ac:dyDescent="0.3">
      <c r="A458" s="503" t="s">
        <v>2938</v>
      </c>
      <c r="B458" s="693"/>
      <c r="C458" s="637" t="s">
        <v>2984</v>
      </c>
      <c r="D458" s="693"/>
      <c r="E458" s="637" t="s">
        <v>3040</v>
      </c>
      <c r="F458" s="693"/>
      <c r="G458" s="637" t="s">
        <v>3040</v>
      </c>
      <c r="H458" s="693"/>
      <c r="I458" s="637" t="s">
        <v>3040</v>
      </c>
      <c r="J458" s="693"/>
      <c r="K458" s="637" t="s">
        <v>3040</v>
      </c>
      <c r="L458" s="693"/>
      <c r="M458" s="637" t="s">
        <v>146</v>
      </c>
      <c r="N458" s="693"/>
      <c r="P458" s="693"/>
    </row>
    <row r="459" spans="1:16" ht="17.399999999999999" x14ac:dyDescent="0.3">
      <c r="A459" s="406" t="s">
        <v>2941</v>
      </c>
      <c r="B459" s="698"/>
      <c r="C459" s="410" t="s">
        <v>2985</v>
      </c>
      <c r="D459" s="698"/>
      <c r="E459" s="700">
        <v>9254545.8199999966</v>
      </c>
      <c r="F459" s="698"/>
      <c r="G459" s="694">
        <v>0</v>
      </c>
      <c r="H459" s="698"/>
      <c r="I459" s="694">
        <v>0</v>
      </c>
      <c r="J459" s="694"/>
      <c r="K459" s="694">
        <v>0</v>
      </c>
      <c r="L459" s="698"/>
      <c r="M459" s="698">
        <v>9254545.8199999966</v>
      </c>
      <c r="N459" s="698"/>
      <c r="P459" s="698"/>
    </row>
    <row r="460" spans="1:16" ht="17.399999999999999" x14ac:dyDescent="0.3">
      <c r="A460" s="406"/>
      <c r="B460" s="698"/>
      <c r="C460" s="410" t="s">
        <v>3041</v>
      </c>
      <c r="D460" s="698"/>
      <c r="E460" s="700">
        <v>6476835.3000000026</v>
      </c>
      <c r="F460" s="698"/>
      <c r="G460" s="694">
        <v>0</v>
      </c>
      <c r="H460" s="698"/>
      <c r="I460" s="694">
        <v>0</v>
      </c>
      <c r="J460" s="694"/>
      <c r="K460" s="694">
        <v>0</v>
      </c>
      <c r="L460" s="698"/>
      <c r="M460" s="698">
        <v>6476835.3000000026</v>
      </c>
      <c r="N460" s="698"/>
      <c r="P460" s="698"/>
    </row>
    <row r="461" spans="1:16" ht="17.399999999999999" x14ac:dyDescent="0.3">
      <c r="A461" s="406"/>
      <c r="B461" s="698"/>
      <c r="C461" s="410" t="s">
        <v>3042</v>
      </c>
      <c r="D461" s="698"/>
      <c r="E461" s="700">
        <v>11401574.57</v>
      </c>
      <c r="F461" s="698"/>
      <c r="G461" s="694">
        <v>0</v>
      </c>
      <c r="H461" s="698"/>
      <c r="I461" s="694">
        <v>0</v>
      </c>
      <c r="J461" s="694"/>
      <c r="K461" s="694">
        <v>55517.09</v>
      </c>
      <c r="L461" s="698"/>
      <c r="M461" s="698">
        <v>11457091.66</v>
      </c>
      <c r="N461" s="698"/>
      <c r="P461" s="698"/>
    </row>
    <row r="462" spans="1:16" ht="17.399999999999999" x14ac:dyDescent="0.3">
      <c r="A462" s="406"/>
      <c r="B462" s="698"/>
      <c r="C462" s="410" t="s">
        <v>3043</v>
      </c>
      <c r="D462" s="698"/>
      <c r="E462" s="700">
        <v>15035973.359999996</v>
      </c>
      <c r="F462" s="698"/>
      <c r="G462" s="694">
        <v>0</v>
      </c>
      <c r="H462" s="698"/>
      <c r="I462" s="694">
        <v>0</v>
      </c>
      <c r="J462" s="694"/>
      <c r="K462" s="694">
        <v>0</v>
      </c>
      <c r="L462" s="698"/>
      <c r="M462" s="698">
        <v>15035973.359999996</v>
      </c>
      <c r="N462" s="698"/>
      <c r="P462" s="698"/>
    </row>
    <row r="463" spans="1:16" ht="17.399999999999999" x14ac:dyDescent="0.3">
      <c r="A463" s="406"/>
      <c r="B463" s="698"/>
      <c r="C463" s="410" t="s">
        <v>3044</v>
      </c>
      <c r="D463" s="698"/>
      <c r="E463" s="700">
        <v>17924544.400000006</v>
      </c>
      <c r="F463" s="698"/>
      <c r="G463" s="694">
        <v>137690.32999999999</v>
      </c>
      <c r="H463" s="698"/>
      <c r="I463" s="694">
        <v>0</v>
      </c>
      <c r="J463" s="694"/>
      <c r="K463" s="694">
        <v>0</v>
      </c>
      <c r="L463" s="698"/>
      <c r="M463" s="698">
        <v>18062234.730000004</v>
      </c>
      <c r="N463" s="698"/>
      <c r="P463" s="698"/>
    </row>
    <row r="464" spans="1:16" ht="17.399999999999999" x14ac:dyDescent="0.3">
      <c r="A464" s="406"/>
      <c r="B464" s="698"/>
      <c r="C464" s="410" t="s">
        <v>3045</v>
      </c>
      <c r="D464" s="698"/>
      <c r="E464" s="700">
        <v>23284745.530000012</v>
      </c>
      <c r="F464" s="698"/>
      <c r="G464" s="694">
        <v>0</v>
      </c>
      <c r="H464" s="698"/>
      <c r="I464" s="694">
        <v>153126.15</v>
      </c>
      <c r="J464" s="694"/>
      <c r="K464" s="694">
        <v>0</v>
      </c>
      <c r="L464" s="698"/>
      <c r="M464" s="698">
        <v>23437871.680000011</v>
      </c>
      <c r="N464" s="698"/>
      <c r="P464" s="698"/>
    </row>
    <row r="465" spans="1:16" ht="17.399999999999999" x14ac:dyDescent="0.3">
      <c r="A465" s="406"/>
      <c r="B465" s="698"/>
      <c r="C465" s="410" t="s">
        <v>3046</v>
      </c>
      <c r="D465" s="698"/>
      <c r="E465" s="700">
        <v>32432126.960000005</v>
      </c>
      <c r="F465" s="698"/>
      <c r="G465" s="694">
        <v>0</v>
      </c>
      <c r="H465" s="698"/>
      <c r="I465" s="694">
        <v>50543.66</v>
      </c>
      <c r="J465" s="694"/>
      <c r="K465" s="694">
        <v>0</v>
      </c>
      <c r="L465" s="698"/>
      <c r="M465" s="698">
        <v>32482670.620000005</v>
      </c>
      <c r="N465" s="698"/>
      <c r="P465" s="698"/>
    </row>
    <row r="466" spans="1:16" ht="17.399999999999999" x14ac:dyDescent="0.3">
      <c r="A466" s="406"/>
      <c r="B466" s="698"/>
      <c r="C466" s="410" t="s">
        <v>3047</v>
      </c>
      <c r="D466" s="698"/>
      <c r="E466" s="700">
        <v>40809846.26000002</v>
      </c>
      <c r="F466" s="698"/>
      <c r="G466" s="694">
        <v>607291.15</v>
      </c>
      <c r="H466" s="698"/>
      <c r="I466" s="694">
        <v>146435.32999999999</v>
      </c>
      <c r="J466" s="694"/>
      <c r="K466" s="694">
        <v>0</v>
      </c>
      <c r="L466" s="698"/>
      <c r="M466" s="698">
        <v>41563572.740000017</v>
      </c>
      <c r="N466" s="698"/>
      <c r="P466" s="698"/>
    </row>
    <row r="467" spans="1:16" ht="17.399999999999999" x14ac:dyDescent="0.3">
      <c r="A467" s="406"/>
      <c r="B467" s="698"/>
      <c r="C467" s="410" t="s">
        <v>3048</v>
      </c>
      <c r="D467" s="698"/>
      <c r="E467" s="700">
        <v>54824314.829999983</v>
      </c>
      <c r="F467" s="698"/>
      <c r="G467" s="694">
        <v>159226.22</v>
      </c>
      <c r="H467" s="698"/>
      <c r="I467" s="694">
        <v>226242.06</v>
      </c>
      <c r="J467" s="694"/>
      <c r="K467" s="694">
        <v>482976.9</v>
      </c>
      <c r="L467" s="698"/>
      <c r="M467" s="698">
        <v>55692760.009999983</v>
      </c>
      <c r="N467" s="698"/>
      <c r="P467" s="698"/>
    </row>
    <row r="468" spans="1:16" ht="17.399999999999999" x14ac:dyDescent="0.3">
      <c r="A468" s="406"/>
      <c r="B468" s="698"/>
      <c r="C468" s="410" t="s">
        <v>3049</v>
      </c>
      <c r="D468" s="698"/>
      <c r="E468" s="700">
        <v>51282031.789999992</v>
      </c>
      <c r="F468" s="698"/>
      <c r="G468" s="694">
        <v>0</v>
      </c>
      <c r="H468" s="698"/>
      <c r="I468" s="694">
        <v>0</v>
      </c>
      <c r="J468" s="694"/>
      <c r="K468" s="694">
        <v>430572.06</v>
      </c>
      <c r="L468" s="698"/>
      <c r="M468" s="698">
        <v>51712603.849999994</v>
      </c>
      <c r="N468" s="698"/>
      <c r="P468" s="698"/>
    </row>
    <row r="469" spans="1:16" ht="17.399999999999999" x14ac:dyDescent="0.3">
      <c r="A469" s="406"/>
      <c r="B469" s="698"/>
      <c r="C469" s="410" t="s">
        <v>3050</v>
      </c>
      <c r="D469" s="698"/>
      <c r="E469" s="700">
        <v>35497988.090000011</v>
      </c>
      <c r="F469" s="698"/>
      <c r="G469" s="694">
        <v>0</v>
      </c>
      <c r="H469" s="698"/>
      <c r="I469" s="694">
        <v>0</v>
      </c>
      <c r="J469" s="694"/>
      <c r="K469" s="694">
        <v>0</v>
      </c>
      <c r="L469" s="698"/>
      <c r="M469" s="698">
        <v>35497988.090000011</v>
      </c>
      <c r="N469" s="698"/>
      <c r="P469" s="698"/>
    </row>
    <row r="470" spans="1:16" ht="17.399999999999999" x14ac:dyDescent="0.3">
      <c r="A470" s="406"/>
      <c r="B470" s="698"/>
      <c r="C470" s="410" t="s">
        <v>3051</v>
      </c>
      <c r="D470" s="698"/>
      <c r="E470" s="700">
        <v>7945306.6899999995</v>
      </c>
      <c r="F470" s="698"/>
      <c r="G470" s="694">
        <v>0</v>
      </c>
      <c r="H470" s="698"/>
      <c r="I470" s="694">
        <v>0</v>
      </c>
      <c r="J470" s="694"/>
      <c r="K470" s="694">
        <v>0</v>
      </c>
      <c r="L470" s="698"/>
      <c r="M470" s="698">
        <v>7945306.6899999995</v>
      </c>
      <c r="N470" s="698"/>
      <c r="P470" s="698"/>
    </row>
    <row r="471" spans="1:16" ht="17.399999999999999" x14ac:dyDescent="0.3">
      <c r="A471" s="406"/>
      <c r="B471" s="698"/>
      <c r="C471" s="410" t="s">
        <v>3052</v>
      </c>
      <c r="D471" s="698"/>
      <c r="E471" s="700">
        <v>0</v>
      </c>
      <c r="F471" s="698"/>
      <c r="G471" s="694">
        <v>0</v>
      </c>
      <c r="H471" s="698"/>
      <c r="I471" s="694">
        <v>0</v>
      </c>
      <c r="J471" s="694"/>
      <c r="K471" s="694">
        <v>0</v>
      </c>
      <c r="L471" s="698"/>
      <c r="M471" s="698">
        <v>0</v>
      </c>
      <c r="N471" s="698"/>
      <c r="P471" s="698"/>
    </row>
    <row r="472" spans="1:16" ht="17.399999999999999" x14ac:dyDescent="0.3">
      <c r="A472" s="406"/>
      <c r="B472" s="698"/>
      <c r="C472" s="410" t="s">
        <v>2998</v>
      </c>
      <c r="D472" s="698"/>
      <c r="E472" s="700">
        <v>0</v>
      </c>
      <c r="F472" s="698"/>
      <c r="G472" s="694">
        <v>0</v>
      </c>
      <c r="H472" s="698"/>
      <c r="I472" s="694">
        <v>0</v>
      </c>
      <c r="J472" s="694"/>
      <c r="K472" s="694">
        <v>0</v>
      </c>
      <c r="L472" s="698"/>
      <c r="M472" s="698">
        <v>0</v>
      </c>
      <c r="N472" s="698"/>
      <c r="P472" s="698"/>
    </row>
    <row r="473" spans="1:16" s="422" customFormat="1" ht="18" thickBot="1" x14ac:dyDescent="0.35">
      <c r="A473" s="474"/>
      <c r="B473" s="555"/>
      <c r="C473" s="424"/>
      <c r="D473" s="555"/>
      <c r="E473" s="645">
        <v>306169833.60000002</v>
      </c>
      <c r="F473" s="555"/>
      <c r="G473" s="645">
        <v>904207.7</v>
      </c>
      <c r="H473" s="555"/>
      <c r="I473" s="645">
        <v>576347.19999999995</v>
      </c>
      <c r="J473" s="555"/>
      <c r="K473" s="645">
        <v>969066.05</v>
      </c>
      <c r="L473" s="555"/>
      <c r="M473" s="645">
        <v>308619454.55000001</v>
      </c>
      <c r="N473" s="555"/>
      <c r="P473" s="555"/>
    </row>
    <row r="474" spans="1:16" s="422" customFormat="1" ht="18" thickTop="1" x14ac:dyDescent="0.3">
      <c r="A474" s="474"/>
      <c r="B474" s="473"/>
      <c r="C474" s="424"/>
      <c r="D474" s="473"/>
      <c r="E474" s="473"/>
      <c r="F474" s="473"/>
      <c r="G474" s="424"/>
      <c r="H474" s="424"/>
      <c r="I474" s="473"/>
      <c r="J474" s="473"/>
      <c r="K474" s="473"/>
      <c r="L474" s="473"/>
      <c r="M474" s="474"/>
      <c r="N474" s="473"/>
      <c r="P474" s="473"/>
    </row>
    <row r="475" spans="1:16" ht="17.399999999999999" x14ac:dyDescent="0.3">
      <c r="A475" s="406"/>
      <c r="B475" s="453"/>
      <c r="C475" s="453"/>
      <c r="D475" s="453"/>
      <c r="E475" s="737" t="s">
        <v>2930</v>
      </c>
      <c r="F475" s="737"/>
      <c r="G475" s="737"/>
      <c r="H475" s="737"/>
      <c r="I475" s="737"/>
      <c r="J475" s="737"/>
      <c r="K475" s="737"/>
      <c r="L475" s="737"/>
      <c r="M475" s="737"/>
      <c r="N475" s="506"/>
      <c r="P475" s="377"/>
    </row>
    <row r="476" spans="1:16" ht="17.399999999999999" x14ac:dyDescent="0.3">
      <c r="A476" s="692"/>
      <c r="B476" s="693"/>
      <c r="C476" s="636"/>
      <c r="D476" s="693"/>
      <c r="E476" s="636" t="s">
        <v>3035</v>
      </c>
      <c r="F476" s="693"/>
      <c r="G476" s="636"/>
      <c r="H476" s="693"/>
      <c r="I476" s="636"/>
      <c r="J476" s="693"/>
      <c r="K476" s="636"/>
      <c r="L476" s="693"/>
      <c r="M476" s="636"/>
      <c r="N476" s="693"/>
      <c r="P476" s="693"/>
    </row>
    <row r="477" spans="1:16" ht="17.399999999999999" x14ac:dyDescent="0.3">
      <c r="A477" s="692"/>
      <c r="B477" s="693"/>
      <c r="C477" s="636"/>
      <c r="D477" s="693"/>
      <c r="E477" s="636" t="s">
        <v>3036</v>
      </c>
      <c r="F477" s="693"/>
      <c r="G477" s="636" t="s">
        <v>3037</v>
      </c>
      <c r="H477" s="693"/>
      <c r="I477" s="636" t="s">
        <v>3038</v>
      </c>
      <c r="J477" s="693"/>
      <c r="K477" s="636" t="s">
        <v>3039</v>
      </c>
      <c r="L477" s="693"/>
      <c r="M477" s="636"/>
      <c r="N477" s="693"/>
      <c r="P477" s="693"/>
    </row>
    <row r="478" spans="1:16" ht="29.4" customHeight="1" x14ac:dyDescent="0.3">
      <c r="A478" s="503" t="s">
        <v>2938</v>
      </c>
      <c r="B478" s="693"/>
      <c r="C478" s="637" t="s">
        <v>2984</v>
      </c>
      <c r="D478" s="693"/>
      <c r="E478" s="637" t="s">
        <v>3040</v>
      </c>
      <c r="F478" s="693"/>
      <c r="G478" s="637" t="s">
        <v>3040</v>
      </c>
      <c r="H478" s="693"/>
      <c r="I478" s="637" t="s">
        <v>3040</v>
      </c>
      <c r="J478" s="693"/>
      <c r="K478" s="637" t="s">
        <v>3040</v>
      </c>
      <c r="L478" s="693"/>
      <c r="M478" s="637" t="s">
        <v>146</v>
      </c>
      <c r="N478" s="693"/>
      <c r="P478" s="693"/>
    </row>
    <row r="479" spans="1:16" ht="17.399999999999999" x14ac:dyDescent="0.3">
      <c r="A479" s="406" t="s">
        <v>2942</v>
      </c>
      <c r="B479" s="698"/>
      <c r="C479" s="410" t="s">
        <v>2985</v>
      </c>
      <c r="D479" s="698"/>
      <c r="E479" s="698">
        <v>8848924.9499999974</v>
      </c>
      <c r="F479" s="698"/>
      <c r="G479" s="694">
        <v>13043.14</v>
      </c>
      <c r="H479" s="698"/>
      <c r="I479" s="694">
        <v>0</v>
      </c>
      <c r="J479" s="694"/>
      <c r="K479" s="694">
        <v>25579.79</v>
      </c>
      <c r="L479" s="698"/>
      <c r="M479" s="698">
        <v>8887547.8799999971</v>
      </c>
      <c r="N479" s="698"/>
      <c r="P479" s="698"/>
    </row>
    <row r="480" spans="1:16" ht="17.399999999999999" x14ac:dyDescent="0.3">
      <c r="A480" s="406"/>
      <c r="B480" s="698"/>
      <c r="C480" s="410" t="s">
        <v>3041</v>
      </c>
      <c r="D480" s="698"/>
      <c r="E480" s="698">
        <v>6828923.7000000011</v>
      </c>
      <c r="F480" s="698"/>
      <c r="G480" s="694">
        <v>0</v>
      </c>
      <c r="H480" s="698"/>
      <c r="I480" s="694">
        <v>0</v>
      </c>
      <c r="J480" s="694"/>
      <c r="K480" s="694">
        <v>34281.53</v>
      </c>
      <c r="L480" s="698"/>
      <c r="M480" s="698">
        <v>6863205.2300000014</v>
      </c>
      <c r="N480" s="698"/>
      <c r="P480" s="698"/>
    </row>
    <row r="481" spans="1:16" ht="17.399999999999999" x14ac:dyDescent="0.3">
      <c r="A481" s="406"/>
      <c r="B481" s="698"/>
      <c r="C481" s="410" t="s">
        <v>3042</v>
      </c>
      <c r="D481" s="698"/>
      <c r="E481" s="698">
        <v>13794668.859999994</v>
      </c>
      <c r="F481" s="698"/>
      <c r="G481" s="694">
        <v>93262.12</v>
      </c>
      <c r="H481" s="698"/>
      <c r="I481" s="694">
        <v>34914.58</v>
      </c>
      <c r="J481" s="694"/>
      <c r="K481" s="694">
        <v>181408.58000000002</v>
      </c>
      <c r="L481" s="698"/>
      <c r="M481" s="698">
        <v>14104254.139999993</v>
      </c>
      <c r="N481" s="698"/>
      <c r="P481" s="698"/>
    </row>
    <row r="482" spans="1:16" ht="17.399999999999999" x14ac:dyDescent="0.3">
      <c r="A482" s="406"/>
      <c r="B482" s="698"/>
      <c r="C482" s="410" t="s">
        <v>3043</v>
      </c>
      <c r="D482" s="698"/>
      <c r="E482" s="698">
        <v>19546089.169999979</v>
      </c>
      <c r="F482" s="698"/>
      <c r="G482" s="694">
        <v>0</v>
      </c>
      <c r="H482" s="698"/>
      <c r="I482" s="694">
        <v>91074.19</v>
      </c>
      <c r="J482" s="694"/>
      <c r="K482" s="694">
        <v>0</v>
      </c>
      <c r="L482" s="698"/>
      <c r="M482" s="698">
        <v>19637163.359999981</v>
      </c>
      <c r="N482" s="698"/>
      <c r="P482" s="698"/>
    </row>
    <row r="483" spans="1:16" ht="17.399999999999999" x14ac:dyDescent="0.3">
      <c r="A483" s="406"/>
      <c r="B483" s="698"/>
      <c r="C483" s="410" t="s">
        <v>3044</v>
      </c>
      <c r="D483" s="698"/>
      <c r="E483" s="698">
        <v>19278650.579999994</v>
      </c>
      <c r="F483" s="698"/>
      <c r="G483" s="694">
        <v>0</v>
      </c>
      <c r="H483" s="698"/>
      <c r="I483" s="694">
        <v>0</v>
      </c>
      <c r="J483" s="694"/>
      <c r="K483" s="694">
        <v>0</v>
      </c>
      <c r="L483" s="698"/>
      <c r="M483" s="698">
        <v>19278650.579999994</v>
      </c>
      <c r="N483" s="698"/>
      <c r="P483" s="698"/>
    </row>
    <row r="484" spans="1:16" ht="17.399999999999999" x14ac:dyDescent="0.3">
      <c r="A484" s="406"/>
      <c r="B484" s="698"/>
      <c r="C484" s="410" t="s">
        <v>3045</v>
      </c>
      <c r="D484" s="698"/>
      <c r="E484" s="698">
        <v>17756005.229999989</v>
      </c>
      <c r="F484" s="698"/>
      <c r="G484" s="694">
        <v>120358.95</v>
      </c>
      <c r="H484" s="698"/>
      <c r="I484" s="694">
        <v>0</v>
      </c>
      <c r="J484" s="694"/>
      <c r="K484" s="694">
        <v>35360.639999999999</v>
      </c>
      <c r="L484" s="698"/>
      <c r="M484" s="698">
        <v>17911724.819999989</v>
      </c>
      <c r="N484" s="698"/>
      <c r="P484" s="698"/>
    </row>
    <row r="485" spans="1:16" ht="17.399999999999999" x14ac:dyDescent="0.3">
      <c r="A485" s="406"/>
      <c r="B485" s="698"/>
      <c r="C485" s="410" t="s">
        <v>3046</v>
      </c>
      <c r="D485" s="698"/>
      <c r="E485" s="698">
        <v>21953176.920000009</v>
      </c>
      <c r="F485" s="698"/>
      <c r="G485" s="694">
        <v>0</v>
      </c>
      <c r="H485" s="698"/>
      <c r="I485" s="694">
        <v>0</v>
      </c>
      <c r="J485" s="694"/>
      <c r="K485" s="694">
        <v>56089.93</v>
      </c>
      <c r="L485" s="698"/>
      <c r="M485" s="698">
        <v>22009266.850000009</v>
      </c>
      <c r="N485" s="698"/>
      <c r="P485" s="698"/>
    </row>
    <row r="486" spans="1:16" ht="17.399999999999999" x14ac:dyDescent="0.3">
      <c r="A486" s="406"/>
      <c r="B486" s="698"/>
      <c r="C486" s="410" t="s">
        <v>3047</v>
      </c>
      <c r="D486" s="698"/>
      <c r="E486" s="698">
        <v>33993979.829999976</v>
      </c>
      <c r="F486" s="698"/>
      <c r="G486" s="694">
        <v>0</v>
      </c>
      <c r="H486" s="698"/>
      <c r="I486" s="694">
        <v>0</v>
      </c>
      <c r="J486" s="694"/>
      <c r="K486" s="694">
        <v>202066.31</v>
      </c>
      <c r="L486" s="698"/>
      <c r="M486" s="698">
        <v>34196046.139999978</v>
      </c>
      <c r="N486" s="698"/>
      <c r="P486" s="698"/>
    </row>
    <row r="487" spans="1:16" ht="17.399999999999999" x14ac:dyDescent="0.3">
      <c r="A487" s="406"/>
      <c r="B487" s="698"/>
      <c r="C487" s="410" t="s">
        <v>3048</v>
      </c>
      <c r="D487" s="698"/>
      <c r="E487" s="698">
        <v>41963592.440000013</v>
      </c>
      <c r="F487" s="698"/>
      <c r="G487" s="694">
        <v>169811.49</v>
      </c>
      <c r="H487" s="698"/>
      <c r="I487" s="694">
        <v>0</v>
      </c>
      <c r="J487" s="694"/>
      <c r="K487" s="694">
        <v>73150.600000000006</v>
      </c>
      <c r="L487" s="698"/>
      <c r="M487" s="698">
        <v>42206554.530000016</v>
      </c>
      <c r="N487" s="698"/>
      <c r="P487" s="698"/>
    </row>
    <row r="488" spans="1:16" ht="17.399999999999999" x14ac:dyDescent="0.3">
      <c r="A488" s="406"/>
      <c r="B488" s="698"/>
      <c r="C488" s="410" t="s">
        <v>3049</v>
      </c>
      <c r="D488" s="698"/>
      <c r="E488" s="698">
        <v>34696321.899999999</v>
      </c>
      <c r="F488" s="698"/>
      <c r="G488" s="694">
        <v>104419.7</v>
      </c>
      <c r="H488" s="698"/>
      <c r="I488" s="694">
        <v>0</v>
      </c>
      <c r="J488" s="694"/>
      <c r="K488" s="694">
        <v>0</v>
      </c>
      <c r="L488" s="698"/>
      <c r="M488" s="698">
        <v>34800741.600000001</v>
      </c>
      <c r="N488" s="698"/>
      <c r="P488" s="698"/>
    </row>
    <row r="489" spans="1:16" ht="17.399999999999999" x14ac:dyDescent="0.3">
      <c r="A489" s="406"/>
      <c r="B489" s="698"/>
      <c r="C489" s="410" t="s">
        <v>3050</v>
      </c>
      <c r="D489" s="698"/>
      <c r="E489" s="698">
        <v>18532835.720000003</v>
      </c>
      <c r="F489" s="698"/>
      <c r="G489" s="694">
        <v>0</v>
      </c>
      <c r="H489" s="698"/>
      <c r="I489" s="694">
        <v>0</v>
      </c>
      <c r="J489" s="694"/>
      <c r="K489" s="694">
        <v>0</v>
      </c>
      <c r="L489" s="698"/>
      <c r="M489" s="698">
        <v>18532835.720000003</v>
      </c>
      <c r="N489" s="698"/>
      <c r="P489" s="698"/>
    </row>
    <row r="490" spans="1:16" ht="17.399999999999999" x14ac:dyDescent="0.3">
      <c r="A490" s="406"/>
      <c r="B490" s="698"/>
      <c r="C490" s="410" t="s">
        <v>3051</v>
      </c>
      <c r="D490" s="698"/>
      <c r="E490" s="698">
        <v>1945212.5699999998</v>
      </c>
      <c r="F490" s="698"/>
      <c r="G490" s="694">
        <v>0</v>
      </c>
      <c r="H490" s="698"/>
      <c r="I490" s="694">
        <v>0</v>
      </c>
      <c r="J490" s="694"/>
      <c r="K490" s="694">
        <v>0</v>
      </c>
      <c r="L490" s="698"/>
      <c r="M490" s="698">
        <v>1945212.5699999998</v>
      </c>
      <c r="N490" s="698"/>
      <c r="P490" s="698"/>
    </row>
    <row r="491" spans="1:16" ht="17.399999999999999" x14ac:dyDescent="0.3">
      <c r="A491" s="406"/>
      <c r="B491" s="698"/>
      <c r="C491" s="410" t="s">
        <v>3052</v>
      </c>
      <c r="D491" s="698"/>
      <c r="E491" s="698">
        <v>377249.12</v>
      </c>
      <c r="F491" s="698"/>
      <c r="G491" s="694">
        <v>0</v>
      </c>
      <c r="H491" s="698"/>
      <c r="I491" s="694">
        <v>0</v>
      </c>
      <c r="J491" s="694"/>
      <c r="K491" s="694">
        <v>0</v>
      </c>
      <c r="L491" s="698"/>
      <c r="M491" s="698">
        <v>377249.12</v>
      </c>
      <c r="N491" s="698"/>
      <c r="P491" s="698"/>
    </row>
    <row r="492" spans="1:16" ht="17.399999999999999" x14ac:dyDescent="0.3">
      <c r="A492" s="406"/>
      <c r="B492" s="698"/>
      <c r="C492" s="410" t="s">
        <v>2998</v>
      </c>
      <c r="D492" s="698"/>
      <c r="E492" s="698">
        <v>0</v>
      </c>
      <c r="F492" s="698"/>
      <c r="G492" s="694">
        <v>0</v>
      </c>
      <c r="H492" s="698"/>
      <c r="I492" s="694">
        <v>0</v>
      </c>
      <c r="J492" s="694"/>
      <c r="K492" s="694">
        <v>0</v>
      </c>
      <c r="L492" s="698"/>
      <c r="M492" s="698">
        <v>0</v>
      </c>
      <c r="N492" s="698"/>
      <c r="P492" s="698"/>
    </row>
    <row r="493" spans="1:16" s="422" customFormat="1" ht="18" thickBot="1" x14ac:dyDescent="0.35">
      <c r="A493" s="474"/>
      <c r="B493" s="555"/>
      <c r="C493" s="424"/>
      <c r="D493" s="555"/>
      <c r="E493" s="645">
        <v>239515630.98999995</v>
      </c>
      <c r="F493" s="555"/>
      <c r="G493" s="645">
        <v>500895.39999999997</v>
      </c>
      <c r="H493" s="555"/>
      <c r="I493" s="645">
        <v>125988.77</v>
      </c>
      <c r="J493" s="555"/>
      <c r="K493" s="645">
        <v>607937.38</v>
      </c>
      <c r="L493" s="555"/>
      <c r="M493" s="645">
        <v>240750452.53999996</v>
      </c>
      <c r="N493" s="555"/>
      <c r="P493" s="555"/>
    </row>
    <row r="494" spans="1:16" s="422" customFormat="1" ht="18" thickTop="1" x14ac:dyDescent="0.3">
      <c r="A494" s="474"/>
      <c r="B494" s="473"/>
      <c r="C494" s="424"/>
      <c r="D494" s="473"/>
      <c r="E494" s="473"/>
      <c r="F494" s="473"/>
      <c r="G494" s="424"/>
      <c r="H494" s="424"/>
      <c r="I494" s="473"/>
      <c r="J494" s="473"/>
      <c r="K494" s="473"/>
      <c r="L494" s="473"/>
      <c r="M494" s="474"/>
      <c r="N494" s="473"/>
      <c r="P494" s="473"/>
    </row>
    <row r="495" spans="1:16" ht="17.399999999999999" x14ac:dyDescent="0.3">
      <c r="A495" s="406"/>
      <c r="B495" s="453"/>
      <c r="C495" s="453"/>
      <c r="D495" s="453"/>
      <c r="E495" s="737" t="s">
        <v>2930</v>
      </c>
      <c r="F495" s="737"/>
      <c r="G495" s="737"/>
      <c r="H495" s="737"/>
      <c r="I495" s="737"/>
      <c r="J495" s="737"/>
      <c r="K495" s="737"/>
      <c r="L495" s="737"/>
      <c r="M495" s="737"/>
      <c r="N495" s="506"/>
      <c r="P495" s="377"/>
    </row>
    <row r="496" spans="1:16" ht="17.399999999999999" x14ac:dyDescent="0.3">
      <c r="A496" s="692"/>
      <c r="B496" s="693"/>
      <c r="C496" s="636"/>
      <c r="D496" s="693"/>
      <c r="E496" s="636" t="s">
        <v>3035</v>
      </c>
      <c r="F496" s="693"/>
      <c r="G496" s="636"/>
      <c r="H496" s="693"/>
      <c r="I496" s="636"/>
      <c r="J496" s="693"/>
      <c r="K496" s="636"/>
      <c r="L496" s="693"/>
      <c r="M496" s="636"/>
      <c r="N496" s="693"/>
      <c r="P496" s="693"/>
    </row>
    <row r="497" spans="1:16" ht="17.399999999999999" x14ac:dyDescent="0.3">
      <c r="A497" s="692"/>
      <c r="B497" s="693"/>
      <c r="C497" s="636"/>
      <c r="D497" s="693"/>
      <c r="E497" s="636" t="s">
        <v>3036</v>
      </c>
      <c r="F497" s="693"/>
      <c r="G497" s="636" t="s">
        <v>3037</v>
      </c>
      <c r="H497" s="693"/>
      <c r="I497" s="636" t="s">
        <v>3038</v>
      </c>
      <c r="J497" s="693"/>
      <c r="K497" s="636" t="s">
        <v>3039</v>
      </c>
      <c r="L497" s="693"/>
      <c r="M497" s="636"/>
      <c r="N497" s="693"/>
      <c r="P497" s="693"/>
    </row>
    <row r="498" spans="1:16" ht="27" customHeight="1" x14ac:dyDescent="0.3">
      <c r="A498" s="503" t="s">
        <v>2938</v>
      </c>
      <c r="B498" s="693"/>
      <c r="C498" s="637" t="s">
        <v>2984</v>
      </c>
      <c r="D498" s="693"/>
      <c r="E498" s="637" t="s">
        <v>3040</v>
      </c>
      <c r="F498" s="693"/>
      <c r="G498" s="637" t="s">
        <v>3040</v>
      </c>
      <c r="H498" s="693"/>
      <c r="I498" s="637" t="s">
        <v>3040</v>
      </c>
      <c r="J498" s="693"/>
      <c r="K498" s="637" t="s">
        <v>3040</v>
      </c>
      <c r="L498" s="693"/>
      <c r="M498" s="637" t="s">
        <v>146</v>
      </c>
      <c r="N498" s="693"/>
      <c r="P498" s="693"/>
    </row>
    <row r="499" spans="1:16" ht="17.399999999999999" x14ac:dyDescent="0.3">
      <c r="A499" s="406" t="s">
        <v>2943</v>
      </c>
      <c r="B499" s="698"/>
      <c r="C499" s="410" t="s">
        <v>2985</v>
      </c>
      <c r="D499" s="698"/>
      <c r="E499" s="698">
        <v>17859745.509999998</v>
      </c>
      <c r="F499" s="698"/>
      <c r="G499" s="694">
        <v>3957.05</v>
      </c>
      <c r="H499" s="698"/>
      <c r="I499" s="694">
        <v>0</v>
      </c>
      <c r="J499" s="694"/>
      <c r="K499" s="694">
        <v>58457.69</v>
      </c>
      <c r="L499" s="698"/>
      <c r="M499" s="698">
        <v>17922160.25</v>
      </c>
      <c r="N499" s="698"/>
      <c r="P499" s="698"/>
    </row>
    <row r="500" spans="1:16" ht="17.399999999999999" x14ac:dyDescent="0.3">
      <c r="A500" s="406"/>
      <c r="B500" s="698"/>
      <c r="C500" s="410" t="s">
        <v>3041</v>
      </c>
      <c r="D500" s="698"/>
      <c r="E500" s="698">
        <v>13577180.590000007</v>
      </c>
      <c r="F500" s="698"/>
      <c r="G500" s="694">
        <v>200419.66</v>
      </c>
      <c r="H500" s="698"/>
      <c r="I500" s="694">
        <v>0</v>
      </c>
      <c r="J500" s="694"/>
      <c r="K500" s="694">
        <v>204261.41999999998</v>
      </c>
      <c r="L500" s="698"/>
      <c r="M500" s="698">
        <v>13981861.670000007</v>
      </c>
      <c r="N500" s="698"/>
      <c r="P500" s="698"/>
    </row>
    <row r="501" spans="1:16" ht="17.399999999999999" x14ac:dyDescent="0.3">
      <c r="A501" s="406"/>
      <c r="B501" s="698"/>
      <c r="C501" s="410" t="s">
        <v>3042</v>
      </c>
      <c r="D501" s="698"/>
      <c r="E501" s="698">
        <v>30758228.759999976</v>
      </c>
      <c r="F501" s="698"/>
      <c r="G501" s="694">
        <v>0</v>
      </c>
      <c r="H501" s="698"/>
      <c r="I501" s="694">
        <v>93210</v>
      </c>
      <c r="J501" s="694"/>
      <c r="K501" s="694">
        <v>0</v>
      </c>
      <c r="L501" s="698"/>
      <c r="M501" s="698">
        <v>30851438.759999976</v>
      </c>
      <c r="N501" s="698"/>
      <c r="P501" s="698"/>
    </row>
    <row r="502" spans="1:16" ht="17.399999999999999" x14ac:dyDescent="0.3">
      <c r="A502" s="406"/>
      <c r="B502" s="698"/>
      <c r="C502" s="410" t="s">
        <v>3043</v>
      </c>
      <c r="D502" s="698"/>
      <c r="E502" s="698">
        <v>61253765.960000053</v>
      </c>
      <c r="F502" s="698"/>
      <c r="G502" s="694">
        <v>883737.21</v>
      </c>
      <c r="H502" s="698"/>
      <c r="I502" s="694">
        <v>48957.65</v>
      </c>
      <c r="J502" s="694"/>
      <c r="K502" s="694">
        <v>450106.70999999996</v>
      </c>
      <c r="L502" s="698"/>
      <c r="M502" s="698">
        <v>62636567.530000053</v>
      </c>
      <c r="N502" s="698"/>
      <c r="P502" s="698"/>
    </row>
    <row r="503" spans="1:16" ht="17.399999999999999" x14ac:dyDescent="0.3">
      <c r="A503" s="406"/>
      <c r="B503" s="698"/>
      <c r="C503" s="410" t="s">
        <v>3044</v>
      </c>
      <c r="D503" s="698"/>
      <c r="E503" s="698">
        <v>57565217.75</v>
      </c>
      <c r="F503" s="698"/>
      <c r="G503" s="694">
        <v>231171.24</v>
      </c>
      <c r="H503" s="698"/>
      <c r="I503" s="694">
        <v>233614.74</v>
      </c>
      <c r="J503" s="694"/>
      <c r="K503" s="694">
        <v>1570704.81</v>
      </c>
      <c r="L503" s="698"/>
      <c r="M503" s="698">
        <v>59600708.540000007</v>
      </c>
      <c r="N503" s="698"/>
      <c r="P503" s="698"/>
    </row>
    <row r="504" spans="1:16" ht="17.399999999999999" x14ac:dyDescent="0.3">
      <c r="A504" s="406"/>
      <c r="B504" s="698"/>
      <c r="C504" s="410" t="s">
        <v>3045</v>
      </c>
      <c r="D504" s="698"/>
      <c r="E504" s="698">
        <v>47367120.839999989</v>
      </c>
      <c r="F504" s="698"/>
      <c r="G504" s="694">
        <v>183920.16999999998</v>
      </c>
      <c r="H504" s="698"/>
      <c r="I504" s="694">
        <v>234662.06</v>
      </c>
      <c r="J504" s="694"/>
      <c r="K504" s="694">
        <v>237019.84999999998</v>
      </c>
      <c r="L504" s="698"/>
      <c r="M504" s="698">
        <v>48022722.919999994</v>
      </c>
      <c r="N504" s="698"/>
      <c r="P504" s="698"/>
    </row>
    <row r="505" spans="1:16" ht="17.399999999999999" x14ac:dyDescent="0.3">
      <c r="A505" s="406"/>
      <c r="B505" s="698"/>
      <c r="C505" s="410" t="s">
        <v>3046</v>
      </c>
      <c r="D505" s="698"/>
      <c r="E505" s="698">
        <v>50205131.170000002</v>
      </c>
      <c r="F505" s="698"/>
      <c r="G505" s="694">
        <v>216682.13</v>
      </c>
      <c r="H505" s="698"/>
      <c r="I505" s="694">
        <v>0</v>
      </c>
      <c r="J505" s="694"/>
      <c r="K505" s="694">
        <v>320310.57</v>
      </c>
      <c r="L505" s="698"/>
      <c r="M505" s="698">
        <v>50742123.870000005</v>
      </c>
      <c r="N505" s="698"/>
      <c r="P505" s="698"/>
    </row>
    <row r="506" spans="1:16" ht="17.399999999999999" x14ac:dyDescent="0.3">
      <c r="A506" s="406"/>
      <c r="B506" s="698"/>
      <c r="C506" s="410" t="s">
        <v>3047</v>
      </c>
      <c r="D506" s="698"/>
      <c r="E506" s="698">
        <v>62396321.470000006</v>
      </c>
      <c r="F506" s="698"/>
      <c r="G506" s="694">
        <v>0</v>
      </c>
      <c r="H506" s="698"/>
      <c r="I506" s="694">
        <v>0</v>
      </c>
      <c r="J506" s="694"/>
      <c r="K506" s="694">
        <v>527898.99</v>
      </c>
      <c r="L506" s="698"/>
      <c r="M506" s="698">
        <v>62924220.460000008</v>
      </c>
      <c r="N506" s="698"/>
      <c r="P506" s="698"/>
    </row>
    <row r="507" spans="1:16" ht="17.399999999999999" x14ac:dyDescent="0.3">
      <c r="A507" s="406"/>
      <c r="B507" s="698"/>
      <c r="C507" s="410" t="s">
        <v>3048</v>
      </c>
      <c r="D507" s="698"/>
      <c r="E507" s="698">
        <v>81370693.609999985</v>
      </c>
      <c r="F507" s="698"/>
      <c r="G507" s="694">
        <v>200974.04</v>
      </c>
      <c r="H507" s="698"/>
      <c r="I507" s="694">
        <v>150712.29999999999</v>
      </c>
      <c r="J507" s="694"/>
      <c r="K507" s="694">
        <v>120649.85</v>
      </c>
      <c r="L507" s="698"/>
      <c r="M507" s="698">
        <v>81843029.799999982</v>
      </c>
      <c r="N507" s="698"/>
      <c r="P507" s="698"/>
    </row>
    <row r="508" spans="1:16" ht="17.399999999999999" x14ac:dyDescent="0.3">
      <c r="A508" s="406"/>
      <c r="B508" s="698"/>
      <c r="C508" s="410" t="s">
        <v>3049</v>
      </c>
      <c r="D508" s="698"/>
      <c r="E508" s="698">
        <v>49286743.839999996</v>
      </c>
      <c r="F508" s="698"/>
      <c r="G508" s="694">
        <v>103715.14</v>
      </c>
      <c r="H508" s="698"/>
      <c r="I508" s="694">
        <v>0</v>
      </c>
      <c r="J508" s="694"/>
      <c r="K508" s="694">
        <v>0</v>
      </c>
      <c r="L508" s="698"/>
      <c r="M508" s="698">
        <v>49390458.979999997</v>
      </c>
      <c r="N508" s="698"/>
      <c r="P508" s="698"/>
    </row>
    <row r="509" spans="1:16" ht="17.399999999999999" x14ac:dyDescent="0.3">
      <c r="A509" s="406"/>
      <c r="B509" s="698"/>
      <c r="C509" s="410" t="s">
        <v>3050</v>
      </c>
      <c r="D509" s="698"/>
      <c r="E509" s="698">
        <v>20069326.370000005</v>
      </c>
      <c r="F509" s="698"/>
      <c r="G509" s="694">
        <v>0</v>
      </c>
      <c r="H509" s="698"/>
      <c r="I509" s="694">
        <v>0</v>
      </c>
      <c r="J509" s="694"/>
      <c r="K509" s="694">
        <v>0</v>
      </c>
      <c r="L509" s="698"/>
      <c r="M509" s="698">
        <v>20069326.370000005</v>
      </c>
      <c r="N509" s="698"/>
      <c r="P509" s="698"/>
    </row>
    <row r="510" spans="1:16" ht="17.399999999999999" x14ac:dyDescent="0.3">
      <c r="A510" s="406"/>
      <c r="B510" s="698"/>
      <c r="C510" s="410" t="s">
        <v>3051</v>
      </c>
      <c r="D510" s="698"/>
      <c r="E510" s="698">
        <v>1933430.9699999997</v>
      </c>
      <c r="F510" s="698"/>
      <c r="G510" s="694">
        <v>0</v>
      </c>
      <c r="H510" s="698"/>
      <c r="I510" s="694">
        <v>0</v>
      </c>
      <c r="J510" s="694"/>
      <c r="K510" s="694">
        <v>562074.26</v>
      </c>
      <c r="L510" s="698"/>
      <c r="M510" s="698">
        <v>2495505.2299999995</v>
      </c>
      <c r="N510" s="698"/>
      <c r="P510" s="698"/>
    </row>
    <row r="511" spans="1:16" ht="17.399999999999999" x14ac:dyDescent="0.3">
      <c r="A511" s="406"/>
      <c r="B511" s="698"/>
      <c r="C511" s="410" t="s">
        <v>3052</v>
      </c>
      <c r="D511" s="698"/>
      <c r="E511" s="698">
        <v>217661.24</v>
      </c>
      <c r="F511" s="698"/>
      <c r="G511" s="694">
        <v>0</v>
      </c>
      <c r="H511" s="698"/>
      <c r="I511" s="694">
        <v>0</v>
      </c>
      <c r="J511" s="694"/>
      <c r="K511" s="694">
        <v>0</v>
      </c>
      <c r="L511" s="698"/>
      <c r="M511" s="698">
        <v>217661.24</v>
      </c>
      <c r="N511" s="698"/>
      <c r="P511" s="698"/>
    </row>
    <row r="512" spans="1:16" ht="17.399999999999999" x14ac:dyDescent="0.3">
      <c r="A512" s="406"/>
      <c r="B512" s="698"/>
      <c r="C512" s="410" t="s">
        <v>2998</v>
      </c>
      <c r="D512" s="698"/>
      <c r="E512" s="698">
        <v>0</v>
      </c>
      <c r="F512" s="698"/>
      <c r="G512" s="694">
        <v>0</v>
      </c>
      <c r="H512" s="698"/>
      <c r="I512" s="694">
        <v>0</v>
      </c>
      <c r="J512" s="694"/>
      <c r="K512" s="694">
        <v>0</v>
      </c>
      <c r="L512" s="698"/>
      <c r="M512" s="698">
        <v>0</v>
      </c>
      <c r="N512" s="698"/>
      <c r="P512" s="698"/>
    </row>
    <row r="513" spans="1:16" s="422" customFormat="1" ht="18" thickBot="1" x14ac:dyDescent="0.35">
      <c r="A513" s="474"/>
      <c r="B513" s="555"/>
      <c r="C513" s="424"/>
      <c r="D513" s="555"/>
      <c r="E513" s="645">
        <v>493860568.0800001</v>
      </c>
      <c r="F513" s="555"/>
      <c r="G513" s="645">
        <v>2024576.64</v>
      </c>
      <c r="H513" s="555"/>
      <c r="I513" s="645">
        <v>761156.75</v>
      </c>
      <c r="J513" s="555"/>
      <c r="K513" s="645">
        <v>4051484.1500000004</v>
      </c>
      <c r="L513" s="555"/>
      <c r="M513" s="645">
        <v>500697785.62000006</v>
      </c>
      <c r="N513" s="555"/>
      <c r="P513" s="555"/>
    </row>
    <row r="514" spans="1:16" s="422" customFormat="1" ht="18" thickTop="1" x14ac:dyDescent="0.3">
      <c r="A514" s="474"/>
      <c r="B514" s="473"/>
      <c r="C514" s="424"/>
      <c r="D514" s="473"/>
      <c r="E514" s="473"/>
      <c r="F514" s="473"/>
      <c r="G514" s="424"/>
      <c r="H514" s="424"/>
      <c r="I514" s="473"/>
      <c r="J514" s="473"/>
      <c r="K514" s="473"/>
      <c r="L514" s="473"/>
      <c r="M514" s="474"/>
      <c r="N514" s="473"/>
      <c r="P514" s="473"/>
    </row>
    <row r="515" spans="1:16" ht="17.399999999999999" x14ac:dyDescent="0.3">
      <c r="A515" s="474"/>
      <c r="B515" s="424"/>
      <c r="C515" s="424"/>
      <c r="D515" s="424"/>
      <c r="E515" s="738" t="s">
        <v>2930</v>
      </c>
      <c r="F515" s="738"/>
      <c r="G515" s="738"/>
      <c r="H515" s="738"/>
      <c r="I515" s="738"/>
      <c r="J515" s="738"/>
      <c r="K515" s="738"/>
      <c r="L515" s="738"/>
      <c r="M515" s="738"/>
      <c r="N515" s="506"/>
      <c r="P515" s="377"/>
    </row>
    <row r="516" spans="1:16" ht="17.399999999999999" x14ac:dyDescent="0.3">
      <c r="A516" s="692"/>
      <c r="B516" s="693"/>
      <c r="C516" s="560"/>
      <c r="D516" s="693"/>
      <c r="E516" s="560" t="s">
        <v>3035</v>
      </c>
      <c r="F516" s="693"/>
      <c r="G516" s="560"/>
      <c r="H516" s="693"/>
      <c r="I516" s="560"/>
      <c r="J516" s="693"/>
      <c r="K516" s="560"/>
      <c r="L516" s="693"/>
      <c r="M516" s="560"/>
      <c r="N516" s="693"/>
      <c r="P516" s="693"/>
    </row>
    <row r="517" spans="1:16" ht="17.399999999999999" x14ac:dyDescent="0.3">
      <c r="A517" s="692"/>
      <c r="B517" s="693"/>
      <c r="C517" s="560"/>
      <c r="D517" s="693"/>
      <c r="E517" s="560" t="s">
        <v>3036</v>
      </c>
      <c r="F517" s="693"/>
      <c r="G517" s="560" t="s">
        <v>3037</v>
      </c>
      <c r="H517" s="693"/>
      <c r="I517" s="560" t="s">
        <v>3038</v>
      </c>
      <c r="J517" s="693"/>
      <c r="K517" s="560" t="s">
        <v>3039</v>
      </c>
      <c r="L517" s="693"/>
      <c r="M517" s="560"/>
      <c r="N517" s="693"/>
      <c r="P517" s="693"/>
    </row>
    <row r="518" spans="1:16" ht="23.4" customHeight="1" x14ac:dyDescent="0.3">
      <c r="A518" s="496" t="s">
        <v>2938</v>
      </c>
      <c r="B518" s="693"/>
      <c r="C518" s="637" t="s">
        <v>2984</v>
      </c>
      <c r="D518" s="693"/>
      <c r="E518" s="603" t="s">
        <v>3040</v>
      </c>
      <c r="F518" s="693"/>
      <c r="G518" s="603" t="s">
        <v>3040</v>
      </c>
      <c r="H518" s="693"/>
      <c r="I518" s="603" t="s">
        <v>3040</v>
      </c>
      <c r="J518" s="693"/>
      <c r="K518" s="603" t="s">
        <v>3040</v>
      </c>
      <c r="L518" s="693"/>
      <c r="M518" s="603" t="s">
        <v>146</v>
      </c>
      <c r="N518" s="693"/>
      <c r="P518" s="693"/>
    </row>
    <row r="519" spans="1:16" ht="17.399999999999999" x14ac:dyDescent="0.3">
      <c r="A519" s="474" t="s">
        <v>3053</v>
      </c>
      <c r="B519" s="685"/>
      <c r="C519" s="423" t="s">
        <v>2985</v>
      </c>
      <c r="D519" s="685"/>
      <c r="E519" s="698">
        <v>1250218.3999999997</v>
      </c>
      <c r="F519" s="698"/>
      <c r="G519" s="694">
        <v>0</v>
      </c>
      <c r="H519" s="698"/>
      <c r="I519" s="694">
        <v>0</v>
      </c>
      <c r="J519" s="694"/>
      <c r="K519" s="694">
        <v>0</v>
      </c>
      <c r="L519" s="685"/>
      <c r="M519" s="685">
        <v>1250218.3999999997</v>
      </c>
      <c r="N519" s="685"/>
      <c r="P519" s="685"/>
    </row>
    <row r="520" spans="1:16" ht="17.399999999999999" x14ac:dyDescent="0.3">
      <c r="A520" s="474"/>
      <c r="B520" s="685"/>
      <c r="C520" s="423" t="s">
        <v>3041</v>
      </c>
      <c r="D520" s="685"/>
      <c r="E520" s="698">
        <v>1332709.8300000003</v>
      </c>
      <c r="F520" s="698"/>
      <c r="G520" s="694">
        <v>0</v>
      </c>
      <c r="H520" s="698"/>
      <c r="I520" s="694">
        <v>0</v>
      </c>
      <c r="J520" s="694"/>
      <c r="K520" s="694">
        <v>0</v>
      </c>
      <c r="L520" s="685"/>
      <c r="M520" s="685">
        <v>1332709.8300000003</v>
      </c>
      <c r="N520" s="685"/>
      <c r="P520" s="685"/>
    </row>
    <row r="521" spans="1:16" ht="17.399999999999999" x14ac:dyDescent="0.3">
      <c r="A521" s="474"/>
      <c r="B521" s="685"/>
      <c r="C521" s="423" t="s">
        <v>3042</v>
      </c>
      <c r="D521" s="685"/>
      <c r="E521" s="698">
        <v>2583843.59</v>
      </c>
      <c r="F521" s="698"/>
      <c r="G521" s="694">
        <v>0</v>
      </c>
      <c r="H521" s="698"/>
      <c r="I521" s="694">
        <v>0</v>
      </c>
      <c r="J521" s="694"/>
      <c r="K521" s="694">
        <v>0</v>
      </c>
      <c r="L521" s="685"/>
      <c r="M521" s="685">
        <v>2583843.59</v>
      </c>
      <c r="N521" s="685"/>
      <c r="P521" s="685"/>
    </row>
    <row r="522" spans="1:16" ht="17.399999999999999" x14ac:dyDescent="0.3">
      <c r="A522" s="474"/>
      <c r="B522" s="685"/>
      <c r="C522" s="423" t="s">
        <v>3043</v>
      </c>
      <c r="D522" s="685"/>
      <c r="E522" s="698">
        <v>1502372.4600000002</v>
      </c>
      <c r="F522" s="698"/>
      <c r="G522" s="694">
        <v>0</v>
      </c>
      <c r="H522" s="698"/>
      <c r="I522" s="694">
        <v>0</v>
      </c>
      <c r="J522" s="694"/>
      <c r="K522" s="694">
        <v>0</v>
      </c>
      <c r="L522" s="685"/>
      <c r="M522" s="685">
        <v>1502372.4600000002</v>
      </c>
      <c r="N522" s="685"/>
      <c r="P522" s="685"/>
    </row>
    <row r="523" spans="1:16" ht="17.399999999999999" x14ac:dyDescent="0.3">
      <c r="A523" s="474"/>
      <c r="B523" s="685"/>
      <c r="C523" s="423" t="s">
        <v>3044</v>
      </c>
      <c r="D523" s="685"/>
      <c r="E523" s="698">
        <v>2054500.5299999998</v>
      </c>
      <c r="F523" s="698"/>
      <c r="G523" s="694">
        <v>0</v>
      </c>
      <c r="H523" s="698"/>
      <c r="I523" s="694">
        <v>0</v>
      </c>
      <c r="J523" s="694"/>
      <c r="K523" s="694">
        <v>0</v>
      </c>
      <c r="L523" s="685"/>
      <c r="M523" s="685">
        <v>2054500.5299999998</v>
      </c>
      <c r="N523" s="685"/>
      <c r="P523" s="685"/>
    </row>
    <row r="524" spans="1:16" ht="17.399999999999999" x14ac:dyDescent="0.3">
      <c r="A524" s="474"/>
      <c r="B524" s="685"/>
      <c r="C524" s="423" t="s">
        <v>3045</v>
      </c>
      <c r="D524" s="685"/>
      <c r="E524" s="698">
        <v>238839.28</v>
      </c>
      <c r="F524" s="698"/>
      <c r="G524" s="694">
        <v>0</v>
      </c>
      <c r="H524" s="698"/>
      <c r="I524" s="694">
        <v>0</v>
      </c>
      <c r="J524" s="694"/>
      <c r="K524" s="694">
        <v>0</v>
      </c>
      <c r="L524" s="685"/>
      <c r="M524" s="685">
        <v>238839.28</v>
      </c>
      <c r="N524" s="685"/>
      <c r="P524" s="685"/>
    </row>
    <row r="525" spans="1:16" ht="17.399999999999999" x14ac:dyDescent="0.3">
      <c r="A525" s="474"/>
      <c r="B525" s="685"/>
      <c r="C525" s="423" t="s">
        <v>3046</v>
      </c>
      <c r="D525" s="685"/>
      <c r="E525" s="698">
        <v>1308925.4399999999</v>
      </c>
      <c r="F525" s="698"/>
      <c r="G525" s="694">
        <v>0</v>
      </c>
      <c r="H525" s="698"/>
      <c r="I525" s="694">
        <v>0</v>
      </c>
      <c r="J525" s="694"/>
      <c r="K525" s="694">
        <v>0</v>
      </c>
      <c r="L525" s="685"/>
      <c r="M525" s="685">
        <v>1308925.4399999999</v>
      </c>
      <c r="N525" s="685"/>
      <c r="P525" s="685"/>
    </row>
    <row r="526" spans="1:16" ht="17.399999999999999" x14ac:dyDescent="0.3">
      <c r="A526" s="474"/>
      <c r="B526" s="685"/>
      <c r="C526" s="423" t="s">
        <v>3047</v>
      </c>
      <c r="D526" s="685"/>
      <c r="E526" s="698">
        <v>2575466.66</v>
      </c>
      <c r="F526" s="698"/>
      <c r="G526" s="694">
        <v>0</v>
      </c>
      <c r="H526" s="698"/>
      <c r="I526" s="694">
        <v>0</v>
      </c>
      <c r="J526" s="694"/>
      <c r="K526" s="694">
        <v>0</v>
      </c>
      <c r="L526" s="685"/>
      <c r="M526" s="685">
        <v>2575466.66</v>
      </c>
      <c r="N526" s="685"/>
      <c r="P526" s="685"/>
    </row>
    <row r="527" spans="1:16" ht="17.399999999999999" x14ac:dyDescent="0.3">
      <c r="A527" s="474"/>
      <c r="B527" s="685"/>
      <c r="C527" s="423" t="s">
        <v>3048</v>
      </c>
      <c r="D527" s="685"/>
      <c r="E527" s="698">
        <v>2785712.7100000004</v>
      </c>
      <c r="F527" s="698"/>
      <c r="G527" s="694">
        <v>0</v>
      </c>
      <c r="H527" s="698"/>
      <c r="I527" s="694">
        <v>0</v>
      </c>
      <c r="J527" s="694"/>
      <c r="K527" s="694">
        <v>0</v>
      </c>
      <c r="L527" s="685"/>
      <c r="M527" s="685">
        <v>2785712.7100000004</v>
      </c>
      <c r="N527" s="685"/>
      <c r="P527" s="685"/>
    </row>
    <row r="528" spans="1:16" ht="17.399999999999999" x14ac:dyDescent="0.3">
      <c r="A528" s="474"/>
      <c r="B528" s="685"/>
      <c r="C528" s="423" t="s">
        <v>3049</v>
      </c>
      <c r="D528" s="685"/>
      <c r="E528" s="698">
        <v>381298.07</v>
      </c>
      <c r="F528" s="698"/>
      <c r="G528" s="694">
        <v>0</v>
      </c>
      <c r="H528" s="698"/>
      <c r="I528" s="694">
        <v>0</v>
      </c>
      <c r="J528" s="694"/>
      <c r="K528" s="694">
        <v>0</v>
      </c>
      <c r="L528" s="685"/>
      <c r="M528" s="685">
        <v>381298.07</v>
      </c>
      <c r="N528" s="685"/>
      <c r="P528" s="685"/>
    </row>
    <row r="529" spans="1:16" ht="17.399999999999999" x14ac:dyDescent="0.3">
      <c r="A529" s="474"/>
      <c r="B529" s="685"/>
      <c r="C529" s="423" t="s">
        <v>3050</v>
      </c>
      <c r="D529" s="685"/>
      <c r="E529" s="700">
        <v>1661010.81</v>
      </c>
      <c r="F529" s="698"/>
      <c r="G529" s="694">
        <v>0</v>
      </c>
      <c r="H529" s="698"/>
      <c r="I529" s="694">
        <v>0</v>
      </c>
      <c r="J529" s="694"/>
      <c r="K529" s="694">
        <v>0</v>
      </c>
      <c r="L529" s="685"/>
      <c r="M529" s="685">
        <v>1661010.81</v>
      </c>
      <c r="N529" s="685"/>
      <c r="P529" s="685"/>
    </row>
    <row r="530" spans="1:16" ht="17.399999999999999" x14ac:dyDescent="0.3">
      <c r="A530" s="474"/>
      <c r="B530" s="685"/>
      <c r="C530" s="423" t="s">
        <v>3051</v>
      </c>
      <c r="D530" s="685"/>
      <c r="E530" s="700">
        <v>0</v>
      </c>
      <c r="F530" s="698"/>
      <c r="G530" s="694">
        <v>0</v>
      </c>
      <c r="H530" s="698"/>
      <c r="I530" s="694">
        <v>0</v>
      </c>
      <c r="J530" s="694"/>
      <c r="K530" s="694">
        <v>0</v>
      </c>
      <c r="L530" s="685"/>
      <c r="M530" s="685">
        <v>0</v>
      </c>
      <c r="N530" s="685"/>
      <c r="P530" s="685"/>
    </row>
    <row r="531" spans="1:16" ht="17.399999999999999" x14ac:dyDescent="0.3">
      <c r="A531" s="474"/>
      <c r="B531" s="685"/>
      <c r="C531" s="423" t="s">
        <v>3052</v>
      </c>
      <c r="D531" s="685"/>
      <c r="E531" s="698">
        <v>0</v>
      </c>
      <c r="F531" s="698"/>
      <c r="G531" s="694">
        <v>0</v>
      </c>
      <c r="H531" s="698"/>
      <c r="I531" s="694">
        <v>0</v>
      </c>
      <c r="J531" s="694"/>
      <c r="K531" s="694">
        <v>0</v>
      </c>
      <c r="L531" s="685"/>
      <c r="M531" s="685">
        <v>0</v>
      </c>
      <c r="N531" s="685"/>
      <c r="P531" s="685"/>
    </row>
    <row r="532" spans="1:16" s="422" customFormat="1" ht="17.399999999999999" x14ac:dyDescent="0.3">
      <c r="A532" s="474"/>
      <c r="B532" s="685"/>
      <c r="C532" s="423" t="s">
        <v>2998</v>
      </c>
      <c r="D532" s="685"/>
      <c r="E532" s="700">
        <v>0</v>
      </c>
      <c r="F532" s="700"/>
      <c r="G532" s="685">
        <v>0</v>
      </c>
      <c r="H532" s="700"/>
      <c r="I532" s="685">
        <v>0</v>
      </c>
      <c r="J532" s="685"/>
      <c r="K532" s="685">
        <v>0</v>
      </c>
      <c r="L532" s="685"/>
      <c r="M532" s="685">
        <v>0</v>
      </c>
      <c r="N532" s="685"/>
      <c r="P532" s="685"/>
    </row>
    <row r="533" spans="1:16" s="422" customFormat="1" ht="18" thickBot="1" x14ac:dyDescent="0.35">
      <c r="A533" s="474"/>
      <c r="B533" s="685"/>
      <c r="C533" s="424"/>
      <c r="D533" s="685"/>
      <c r="E533" s="686">
        <v>17674897.780000001</v>
      </c>
      <c r="F533" s="685"/>
      <c r="G533" s="686">
        <v>0</v>
      </c>
      <c r="H533" s="685"/>
      <c r="I533" s="686">
        <v>0</v>
      </c>
      <c r="J533" s="685"/>
      <c r="K533" s="686">
        <v>0</v>
      </c>
      <c r="L533" s="685"/>
      <c r="M533" s="686">
        <v>17674897.780000001</v>
      </c>
      <c r="N533" s="685"/>
      <c r="P533" s="685"/>
    </row>
    <row r="534" spans="1:16" s="422" customFormat="1" ht="18" thickTop="1" x14ac:dyDescent="0.3">
      <c r="A534" s="474"/>
      <c r="B534" s="473"/>
      <c r="C534" s="424"/>
      <c r="D534" s="473"/>
      <c r="E534" s="473"/>
      <c r="F534" s="473"/>
      <c r="G534" s="424"/>
      <c r="H534" s="424"/>
      <c r="I534" s="473"/>
      <c r="J534" s="473"/>
      <c r="K534" s="473"/>
      <c r="L534" s="473"/>
      <c r="M534" s="474"/>
      <c r="N534" s="473"/>
      <c r="P534" s="473"/>
    </row>
    <row r="535" spans="1:16" ht="17.399999999999999" x14ac:dyDescent="0.3">
      <c r="A535" s="406"/>
      <c r="B535" s="453"/>
      <c r="C535" s="453"/>
      <c r="D535" s="453"/>
      <c r="E535" s="737" t="s">
        <v>2930</v>
      </c>
      <c r="F535" s="737"/>
      <c r="G535" s="737"/>
      <c r="H535" s="737"/>
      <c r="I535" s="737"/>
      <c r="J535" s="737"/>
      <c r="K535" s="737"/>
      <c r="L535" s="737"/>
      <c r="M535" s="737"/>
      <c r="N535" s="506"/>
      <c r="P535" s="377"/>
    </row>
    <row r="536" spans="1:16" ht="17.399999999999999" x14ac:dyDescent="0.3">
      <c r="A536" s="692"/>
      <c r="B536" s="693"/>
      <c r="C536" s="636"/>
      <c r="D536" s="693"/>
      <c r="E536" s="636" t="s">
        <v>3035</v>
      </c>
      <c r="F536" s="693"/>
      <c r="G536" s="636"/>
      <c r="H536" s="693"/>
      <c r="I536" s="636"/>
      <c r="J536" s="693"/>
      <c r="K536" s="636"/>
      <c r="L536" s="693"/>
      <c r="M536" s="636"/>
      <c r="N536" s="693"/>
      <c r="P536" s="693"/>
    </row>
    <row r="537" spans="1:16" ht="17.399999999999999" x14ac:dyDescent="0.3">
      <c r="A537" s="692"/>
      <c r="B537" s="693"/>
      <c r="C537" s="636"/>
      <c r="D537" s="693"/>
      <c r="E537" s="636" t="s">
        <v>3036</v>
      </c>
      <c r="F537" s="693"/>
      <c r="G537" s="636" t="s">
        <v>3037</v>
      </c>
      <c r="H537" s="693"/>
      <c r="I537" s="636" t="s">
        <v>3038</v>
      </c>
      <c r="J537" s="693"/>
      <c r="K537" s="636" t="s">
        <v>3039</v>
      </c>
      <c r="L537" s="693"/>
      <c r="M537" s="636"/>
      <c r="N537" s="693"/>
      <c r="P537" s="693"/>
    </row>
    <row r="538" spans="1:16" ht="27.6" customHeight="1" x14ac:dyDescent="0.3">
      <c r="A538" s="503" t="s">
        <v>2938</v>
      </c>
      <c r="B538" s="693"/>
      <c r="C538" s="637" t="s">
        <v>2984</v>
      </c>
      <c r="D538" s="693"/>
      <c r="E538" s="637" t="s">
        <v>3040</v>
      </c>
      <c r="F538" s="693"/>
      <c r="G538" s="637" t="s">
        <v>3040</v>
      </c>
      <c r="H538" s="693"/>
      <c r="I538" s="637" t="s">
        <v>3040</v>
      </c>
      <c r="J538" s="693"/>
      <c r="K538" s="637" t="s">
        <v>3040</v>
      </c>
      <c r="L538" s="693"/>
      <c r="M538" s="637" t="s">
        <v>146</v>
      </c>
      <c r="N538" s="693"/>
      <c r="P538" s="693"/>
    </row>
    <row r="539" spans="1:16" ht="17.399999999999999" x14ac:dyDescent="0.3">
      <c r="A539" s="406" t="s">
        <v>2945</v>
      </c>
      <c r="B539" s="698"/>
      <c r="C539" s="410" t="s">
        <v>2985</v>
      </c>
      <c r="D539" s="698"/>
      <c r="E539" s="698">
        <v>26548462.640000001</v>
      </c>
      <c r="F539" s="698"/>
      <c r="G539" s="694">
        <v>25457.949999999997</v>
      </c>
      <c r="H539" s="698"/>
      <c r="I539" s="694">
        <v>66339.47</v>
      </c>
      <c r="J539" s="694"/>
      <c r="K539" s="694">
        <v>0</v>
      </c>
      <c r="L539" s="698"/>
      <c r="M539" s="698">
        <v>26640260.059999999</v>
      </c>
      <c r="N539" s="698"/>
      <c r="P539" s="698"/>
    </row>
    <row r="540" spans="1:16" ht="17.399999999999999" x14ac:dyDescent="0.3">
      <c r="A540" s="406"/>
      <c r="B540" s="698"/>
      <c r="C540" s="410" t="s">
        <v>3041</v>
      </c>
      <c r="D540" s="698"/>
      <c r="E540" s="698">
        <v>23096818.449999996</v>
      </c>
      <c r="F540" s="698"/>
      <c r="G540" s="694">
        <v>0</v>
      </c>
      <c r="H540" s="698"/>
      <c r="I540" s="694">
        <v>0</v>
      </c>
      <c r="J540" s="694"/>
      <c r="K540" s="694">
        <v>0</v>
      </c>
      <c r="L540" s="698"/>
      <c r="M540" s="698">
        <v>23096818.449999996</v>
      </c>
      <c r="N540" s="698"/>
      <c r="P540" s="698"/>
    </row>
    <row r="541" spans="1:16" ht="17.399999999999999" x14ac:dyDescent="0.3">
      <c r="A541" s="406"/>
      <c r="B541" s="698"/>
      <c r="C541" s="410" t="s">
        <v>3042</v>
      </c>
      <c r="D541" s="698"/>
      <c r="E541" s="698">
        <v>38595989.520000041</v>
      </c>
      <c r="F541" s="698"/>
      <c r="G541" s="694">
        <v>0</v>
      </c>
      <c r="H541" s="698"/>
      <c r="I541" s="694">
        <v>0</v>
      </c>
      <c r="J541" s="694"/>
      <c r="K541" s="694">
        <v>58276.66</v>
      </c>
      <c r="L541" s="698"/>
      <c r="M541" s="698">
        <v>38654266.180000037</v>
      </c>
      <c r="N541" s="698"/>
      <c r="P541" s="698"/>
    </row>
    <row r="542" spans="1:16" ht="17.399999999999999" x14ac:dyDescent="0.3">
      <c r="A542" s="406"/>
      <c r="B542" s="698"/>
      <c r="C542" s="410" t="s">
        <v>3043</v>
      </c>
      <c r="D542" s="698"/>
      <c r="E542" s="698">
        <v>67983590.619999945</v>
      </c>
      <c r="F542" s="698"/>
      <c r="G542" s="694">
        <v>215875.7</v>
      </c>
      <c r="H542" s="698"/>
      <c r="I542" s="694">
        <v>0</v>
      </c>
      <c r="J542" s="694"/>
      <c r="K542" s="694">
        <v>209660.76</v>
      </c>
      <c r="L542" s="698"/>
      <c r="M542" s="698">
        <v>68409127.079999954</v>
      </c>
      <c r="N542" s="698"/>
      <c r="P542" s="698"/>
    </row>
    <row r="543" spans="1:16" ht="17.399999999999999" x14ac:dyDescent="0.3">
      <c r="A543" s="406"/>
      <c r="B543" s="698"/>
      <c r="C543" s="410" t="s">
        <v>3044</v>
      </c>
      <c r="D543" s="698"/>
      <c r="E543" s="698">
        <v>73118778.779999942</v>
      </c>
      <c r="F543" s="698"/>
      <c r="G543" s="694">
        <v>0</v>
      </c>
      <c r="H543" s="698"/>
      <c r="I543" s="694">
        <v>935781.59</v>
      </c>
      <c r="J543" s="694"/>
      <c r="K543" s="694">
        <v>0</v>
      </c>
      <c r="L543" s="698"/>
      <c r="M543" s="698">
        <v>74054560.369999945</v>
      </c>
      <c r="N543" s="698"/>
      <c r="P543" s="698"/>
    </row>
    <row r="544" spans="1:16" ht="17.399999999999999" x14ac:dyDescent="0.3">
      <c r="A544" s="406"/>
      <c r="B544" s="698"/>
      <c r="C544" s="410" t="s">
        <v>3045</v>
      </c>
      <c r="D544" s="698"/>
      <c r="E544" s="698">
        <v>76808604.579999968</v>
      </c>
      <c r="F544" s="698"/>
      <c r="G544" s="694">
        <v>195108.47</v>
      </c>
      <c r="H544" s="698"/>
      <c r="I544" s="694">
        <v>0</v>
      </c>
      <c r="J544" s="694"/>
      <c r="K544" s="694">
        <v>0</v>
      </c>
      <c r="L544" s="698"/>
      <c r="M544" s="698">
        <v>77003713.049999967</v>
      </c>
      <c r="N544" s="698"/>
      <c r="P544" s="698"/>
    </row>
    <row r="545" spans="1:16" ht="17.399999999999999" x14ac:dyDescent="0.3">
      <c r="A545" s="406"/>
      <c r="B545" s="698"/>
      <c r="C545" s="410" t="s">
        <v>3046</v>
      </c>
      <c r="D545" s="698"/>
      <c r="E545" s="698">
        <v>74939883.109999985</v>
      </c>
      <c r="F545" s="698"/>
      <c r="G545" s="694">
        <v>162201.21</v>
      </c>
      <c r="H545" s="698"/>
      <c r="I545" s="694">
        <v>0</v>
      </c>
      <c r="J545" s="694"/>
      <c r="K545" s="694">
        <v>0</v>
      </c>
      <c r="L545" s="698"/>
      <c r="M545" s="698">
        <v>75102084.319999978</v>
      </c>
      <c r="N545" s="698"/>
      <c r="P545" s="698"/>
    </row>
    <row r="546" spans="1:16" ht="17.399999999999999" x14ac:dyDescent="0.3">
      <c r="A546" s="406"/>
      <c r="B546" s="698"/>
      <c r="C546" s="410" t="s">
        <v>3047</v>
      </c>
      <c r="D546" s="698"/>
      <c r="E546" s="698">
        <v>69983614.709999964</v>
      </c>
      <c r="F546" s="698"/>
      <c r="G546" s="694">
        <v>0</v>
      </c>
      <c r="H546" s="698"/>
      <c r="I546" s="694">
        <v>0</v>
      </c>
      <c r="J546" s="694"/>
      <c r="K546" s="694">
        <v>0</v>
      </c>
      <c r="L546" s="698"/>
      <c r="M546" s="698">
        <v>69983614.709999964</v>
      </c>
      <c r="N546" s="698"/>
      <c r="P546" s="698"/>
    </row>
    <row r="547" spans="1:16" ht="17.399999999999999" x14ac:dyDescent="0.3">
      <c r="A547" s="406"/>
      <c r="B547" s="698"/>
      <c r="C547" s="410" t="s">
        <v>3048</v>
      </c>
      <c r="D547" s="698"/>
      <c r="E547" s="698">
        <v>77525451.189999938</v>
      </c>
      <c r="F547" s="698"/>
      <c r="G547" s="694">
        <v>0</v>
      </c>
      <c r="H547" s="698"/>
      <c r="I547" s="694">
        <v>0</v>
      </c>
      <c r="J547" s="694"/>
      <c r="K547" s="694">
        <v>0</v>
      </c>
      <c r="L547" s="698"/>
      <c r="M547" s="698">
        <v>77525451.189999938</v>
      </c>
      <c r="N547" s="698"/>
      <c r="P547" s="698"/>
    </row>
    <row r="548" spans="1:16" ht="17.399999999999999" x14ac:dyDescent="0.3">
      <c r="A548" s="406"/>
      <c r="B548" s="698"/>
      <c r="C548" s="410" t="s">
        <v>3049</v>
      </c>
      <c r="D548" s="698"/>
      <c r="E548" s="698">
        <v>44448279.360000022</v>
      </c>
      <c r="F548" s="698"/>
      <c r="G548" s="694">
        <v>0</v>
      </c>
      <c r="H548" s="698"/>
      <c r="I548" s="694">
        <v>0</v>
      </c>
      <c r="J548" s="694"/>
      <c r="K548" s="694">
        <v>0</v>
      </c>
      <c r="L548" s="698"/>
      <c r="M548" s="698">
        <v>44448279.360000022</v>
      </c>
      <c r="N548" s="698"/>
      <c r="P548" s="698"/>
    </row>
    <row r="549" spans="1:16" ht="17.399999999999999" x14ac:dyDescent="0.3">
      <c r="A549" s="406"/>
      <c r="B549" s="698"/>
      <c r="C549" s="410" t="s">
        <v>3050</v>
      </c>
      <c r="D549" s="698"/>
      <c r="E549" s="698">
        <v>16609392.519999998</v>
      </c>
      <c r="F549" s="698"/>
      <c r="G549" s="694">
        <v>0</v>
      </c>
      <c r="H549" s="698"/>
      <c r="I549" s="694">
        <v>0</v>
      </c>
      <c r="J549" s="694"/>
      <c r="K549" s="694">
        <v>0</v>
      </c>
      <c r="L549" s="698"/>
      <c r="M549" s="698">
        <v>16609392.519999998</v>
      </c>
      <c r="N549" s="698"/>
      <c r="P549" s="698"/>
    </row>
    <row r="550" spans="1:16" ht="17.399999999999999" x14ac:dyDescent="0.3">
      <c r="A550" s="406"/>
      <c r="B550" s="698"/>
      <c r="C550" s="410" t="s">
        <v>3051</v>
      </c>
      <c r="D550" s="698"/>
      <c r="E550" s="698">
        <v>2333764.5399999996</v>
      </c>
      <c r="F550" s="698"/>
      <c r="G550" s="694">
        <v>0</v>
      </c>
      <c r="H550" s="698"/>
      <c r="I550" s="694">
        <v>0</v>
      </c>
      <c r="J550" s="694"/>
      <c r="K550" s="694">
        <v>0</v>
      </c>
      <c r="L550" s="698"/>
      <c r="M550" s="698">
        <v>2333764.5399999996</v>
      </c>
      <c r="N550" s="698"/>
      <c r="P550" s="698"/>
    </row>
    <row r="551" spans="1:16" ht="17.399999999999999" x14ac:dyDescent="0.3">
      <c r="A551" s="406"/>
      <c r="B551" s="698"/>
      <c r="C551" s="410" t="s">
        <v>3052</v>
      </c>
      <c r="D551" s="698"/>
      <c r="E551" s="698">
        <v>3398844.48</v>
      </c>
      <c r="F551" s="698"/>
      <c r="G551" s="694">
        <v>0</v>
      </c>
      <c r="H551" s="698"/>
      <c r="I551" s="694">
        <v>0</v>
      </c>
      <c r="J551" s="694"/>
      <c r="K551" s="694">
        <v>0</v>
      </c>
      <c r="L551" s="698"/>
      <c r="M551" s="698">
        <v>3398844.48</v>
      </c>
      <c r="N551" s="698"/>
      <c r="P551" s="698"/>
    </row>
    <row r="552" spans="1:16" ht="17.399999999999999" x14ac:dyDescent="0.3">
      <c r="A552" s="406"/>
      <c r="B552" s="698"/>
      <c r="C552" s="410" t="s">
        <v>2998</v>
      </c>
      <c r="D552" s="698"/>
      <c r="E552" s="698">
        <v>0</v>
      </c>
      <c r="F552" s="698"/>
      <c r="G552" s="694">
        <v>0</v>
      </c>
      <c r="H552" s="698"/>
      <c r="I552" s="694">
        <v>0</v>
      </c>
      <c r="J552" s="694"/>
      <c r="K552" s="694">
        <v>0</v>
      </c>
      <c r="L552" s="698"/>
      <c r="M552" s="698">
        <v>0</v>
      </c>
      <c r="N552" s="698"/>
      <c r="P552" s="698"/>
    </row>
    <row r="553" spans="1:16" s="422" customFormat="1" ht="18" thickBot="1" x14ac:dyDescent="0.35">
      <c r="A553" s="474"/>
      <c r="B553" s="555"/>
      <c r="C553" s="424"/>
      <c r="D553" s="555"/>
      <c r="E553" s="645">
        <v>595391474.49999988</v>
      </c>
      <c r="F553" s="555"/>
      <c r="G553" s="645">
        <v>598643.32999999996</v>
      </c>
      <c r="H553" s="555"/>
      <c r="I553" s="645">
        <v>1002121.0599999999</v>
      </c>
      <c r="J553" s="555"/>
      <c r="K553" s="645">
        <v>267937.42000000004</v>
      </c>
      <c r="L553" s="555"/>
      <c r="M553" s="645">
        <v>597260176.30999982</v>
      </c>
      <c r="N553" s="555"/>
      <c r="P553" s="555"/>
    </row>
    <row r="554" spans="1:16" s="422" customFormat="1" ht="18" thickTop="1" x14ac:dyDescent="0.3">
      <c r="A554" s="474"/>
      <c r="B554" s="473"/>
      <c r="C554" s="424"/>
      <c r="D554" s="473"/>
      <c r="E554" s="473"/>
      <c r="F554" s="473"/>
      <c r="G554" s="424"/>
      <c r="H554" s="424"/>
      <c r="I554" s="473"/>
      <c r="J554" s="473"/>
      <c r="K554" s="473"/>
      <c r="L554" s="473"/>
      <c r="M554" s="474"/>
      <c r="N554" s="473"/>
      <c r="P554" s="473"/>
    </row>
    <row r="555" spans="1:16" ht="17.399999999999999" hidden="1" x14ac:dyDescent="0.3">
      <c r="A555" s="474"/>
      <c r="B555" s="424"/>
      <c r="C555" s="424"/>
      <c r="D555" s="424"/>
      <c r="E555" s="738" t="s">
        <v>2930</v>
      </c>
      <c r="F555" s="738"/>
      <c r="G555" s="738"/>
      <c r="H555" s="738"/>
      <c r="I555" s="738"/>
      <c r="J555" s="738"/>
      <c r="K555" s="738"/>
      <c r="L555" s="738"/>
      <c r="M555" s="738"/>
      <c r="N555" s="506"/>
      <c r="P555" s="377"/>
    </row>
    <row r="556" spans="1:16" ht="17.399999999999999" hidden="1" x14ac:dyDescent="0.3">
      <c r="A556" s="692"/>
      <c r="B556" s="693"/>
      <c r="C556" s="560"/>
      <c r="D556" s="693"/>
      <c r="E556" s="560" t="s">
        <v>3035</v>
      </c>
      <c r="F556" s="693"/>
      <c r="G556" s="560"/>
      <c r="H556" s="693"/>
      <c r="I556" s="560"/>
      <c r="J556" s="693"/>
      <c r="K556" s="560"/>
      <c r="L556" s="693"/>
      <c r="M556" s="560"/>
      <c r="N556" s="693"/>
      <c r="P556" s="693"/>
    </row>
    <row r="557" spans="1:16" ht="17.399999999999999" hidden="1" x14ac:dyDescent="0.3">
      <c r="A557" s="692"/>
      <c r="B557" s="693"/>
      <c r="C557" s="560"/>
      <c r="D557" s="693"/>
      <c r="E557" s="560" t="s">
        <v>3036</v>
      </c>
      <c r="F557" s="693"/>
      <c r="G557" s="560" t="s">
        <v>3037</v>
      </c>
      <c r="H557" s="693"/>
      <c r="I557" s="560" t="s">
        <v>3038</v>
      </c>
      <c r="J557" s="693"/>
      <c r="K557" s="560" t="s">
        <v>3039</v>
      </c>
      <c r="L557" s="693"/>
      <c r="M557" s="560"/>
      <c r="N557" s="693"/>
      <c r="P557" s="693"/>
    </row>
    <row r="558" spans="1:16" ht="29.4" hidden="1" customHeight="1" x14ac:dyDescent="0.3">
      <c r="A558" s="496" t="s">
        <v>2938</v>
      </c>
      <c r="B558" s="693"/>
      <c r="C558" s="637" t="s">
        <v>2984</v>
      </c>
      <c r="D558" s="693"/>
      <c r="E558" s="603" t="s">
        <v>3040</v>
      </c>
      <c r="F558" s="693"/>
      <c r="G558" s="603" t="s">
        <v>3040</v>
      </c>
      <c r="H558" s="693"/>
      <c r="I558" s="603" t="s">
        <v>3040</v>
      </c>
      <c r="J558" s="693"/>
      <c r="K558" s="603" t="s">
        <v>3040</v>
      </c>
      <c r="L558" s="693"/>
      <c r="M558" s="603" t="s">
        <v>146</v>
      </c>
      <c r="N558" s="693"/>
      <c r="P558" s="693"/>
    </row>
    <row r="559" spans="1:16" ht="17.399999999999999" hidden="1" x14ac:dyDescent="0.3">
      <c r="A559" s="474" t="s">
        <v>3054</v>
      </c>
      <c r="B559" s="685"/>
      <c r="C559" s="423" t="s">
        <v>2985</v>
      </c>
      <c r="D559" s="685"/>
      <c r="E559" s="685">
        <v>0</v>
      </c>
      <c r="F559" s="685"/>
      <c r="G559" s="685">
        <v>0</v>
      </c>
      <c r="H559" s="685"/>
      <c r="I559" s="685">
        <v>0</v>
      </c>
      <c r="J559" s="685"/>
      <c r="K559" s="685">
        <v>0</v>
      </c>
      <c r="L559" s="685"/>
      <c r="M559" s="701">
        <v>0</v>
      </c>
      <c r="N559" s="685"/>
      <c r="P559" s="685"/>
    </row>
    <row r="560" spans="1:16" ht="17.399999999999999" hidden="1" x14ac:dyDescent="0.3">
      <c r="A560" s="474"/>
      <c r="B560" s="685"/>
      <c r="C560" s="423" t="s">
        <v>3041</v>
      </c>
      <c r="D560" s="685"/>
      <c r="E560" s="685">
        <v>0</v>
      </c>
      <c r="F560" s="685"/>
      <c r="G560" s="685">
        <v>0</v>
      </c>
      <c r="H560" s="685"/>
      <c r="I560" s="685">
        <v>0</v>
      </c>
      <c r="J560" s="685"/>
      <c r="K560" s="685">
        <v>0</v>
      </c>
      <c r="L560" s="685"/>
      <c r="M560" s="701">
        <v>0</v>
      </c>
      <c r="N560" s="685"/>
      <c r="P560" s="685"/>
    </row>
    <row r="561" spans="1:16" ht="17.399999999999999" hidden="1" x14ac:dyDescent="0.3">
      <c r="A561" s="474"/>
      <c r="B561" s="685"/>
      <c r="C561" s="423" t="s">
        <v>3042</v>
      </c>
      <c r="D561" s="685"/>
      <c r="E561" s="685">
        <v>0</v>
      </c>
      <c r="F561" s="685"/>
      <c r="G561" s="685">
        <v>0</v>
      </c>
      <c r="H561" s="685"/>
      <c r="I561" s="685">
        <v>0</v>
      </c>
      <c r="J561" s="685"/>
      <c r="K561" s="685">
        <v>0</v>
      </c>
      <c r="L561" s="685"/>
      <c r="M561" s="701">
        <v>0</v>
      </c>
      <c r="N561" s="685"/>
      <c r="P561" s="685"/>
    </row>
    <row r="562" spans="1:16" ht="17.399999999999999" hidden="1" x14ac:dyDescent="0.3">
      <c r="A562" s="474"/>
      <c r="B562" s="685"/>
      <c r="C562" s="423" t="s">
        <v>3043</v>
      </c>
      <c r="D562" s="685"/>
      <c r="E562" s="685">
        <v>0</v>
      </c>
      <c r="F562" s="685"/>
      <c r="G562" s="685">
        <v>0</v>
      </c>
      <c r="H562" s="685"/>
      <c r="I562" s="685">
        <v>0</v>
      </c>
      <c r="J562" s="685"/>
      <c r="K562" s="685">
        <v>0</v>
      </c>
      <c r="L562" s="685"/>
      <c r="M562" s="701">
        <v>0</v>
      </c>
      <c r="N562" s="685"/>
      <c r="P562" s="685"/>
    </row>
    <row r="563" spans="1:16" ht="17.399999999999999" hidden="1" x14ac:dyDescent="0.3">
      <c r="A563" s="474"/>
      <c r="B563" s="685"/>
      <c r="C563" s="423" t="s">
        <v>3044</v>
      </c>
      <c r="D563" s="685"/>
      <c r="E563" s="685">
        <v>0</v>
      </c>
      <c r="F563" s="685"/>
      <c r="G563" s="685">
        <v>0</v>
      </c>
      <c r="H563" s="685"/>
      <c r="I563" s="685">
        <v>0</v>
      </c>
      <c r="J563" s="685"/>
      <c r="K563" s="685">
        <v>0</v>
      </c>
      <c r="L563" s="685"/>
      <c r="M563" s="701">
        <v>0</v>
      </c>
      <c r="N563" s="685"/>
      <c r="P563" s="685"/>
    </row>
    <row r="564" spans="1:16" ht="17.399999999999999" hidden="1" x14ac:dyDescent="0.3">
      <c r="A564" s="474"/>
      <c r="B564" s="685"/>
      <c r="C564" s="423" t="s">
        <v>3045</v>
      </c>
      <c r="D564" s="685"/>
      <c r="E564" s="685">
        <v>0</v>
      </c>
      <c r="F564" s="685"/>
      <c r="G564" s="685">
        <v>0</v>
      </c>
      <c r="H564" s="685"/>
      <c r="I564" s="685">
        <v>0</v>
      </c>
      <c r="J564" s="685"/>
      <c r="K564" s="685">
        <v>0</v>
      </c>
      <c r="L564" s="685"/>
      <c r="M564" s="701">
        <v>0</v>
      </c>
      <c r="N564" s="685"/>
      <c r="P564" s="685"/>
    </row>
    <row r="565" spans="1:16" ht="17.399999999999999" hidden="1" x14ac:dyDescent="0.3">
      <c r="A565" s="474"/>
      <c r="B565" s="685"/>
      <c r="C565" s="423" t="s">
        <v>3046</v>
      </c>
      <c r="D565" s="685"/>
      <c r="E565" s="685">
        <v>0</v>
      </c>
      <c r="F565" s="685"/>
      <c r="G565" s="685">
        <v>0</v>
      </c>
      <c r="H565" s="685"/>
      <c r="I565" s="685">
        <v>0</v>
      </c>
      <c r="J565" s="685"/>
      <c r="K565" s="685">
        <v>0</v>
      </c>
      <c r="L565" s="685"/>
      <c r="M565" s="701">
        <v>0</v>
      </c>
      <c r="N565" s="685"/>
      <c r="P565" s="685"/>
    </row>
    <row r="566" spans="1:16" ht="17.399999999999999" hidden="1" x14ac:dyDescent="0.3">
      <c r="A566" s="474"/>
      <c r="B566" s="685"/>
      <c r="C566" s="423" t="s">
        <v>3047</v>
      </c>
      <c r="D566" s="685"/>
      <c r="E566" s="685">
        <v>0</v>
      </c>
      <c r="F566" s="685"/>
      <c r="G566" s="685">
        <v>0</v>
      </c>
      <c r="H566" s="685"/>
      <c r="I566" s="685">
        <v>0</v>
      </c>
      <c r="J566" s="685"/>
      <c r="K566" s="685">
        <v>0</v>
      </c>
      <c r="L566" s="685"/>
      <c r="M566" s="701">
        <v>0</v>
      </c>
      <c r="N566" s="685"/>
      <c r="P566" s="685"/>
    </row>
    <row r="567" spans="1:16" ht="17.399999999999999" hidden="1" x14ac:dyDescent="0.3">
      <c r="A567" s="474"/>
      <c r="B567" s="685"/>
      <c r="C567" s="423" t="s">
        <v>3048</v>
      </c>
      <c r="D567" s="685"/>
      <c r="E567" s="685">
        <v>0</v>
      </c>
      <c r="F567" s="685"/>
      <c r="G567" s="685">
        <v>0</v>
      </c>
      <c r="H567" s="685"/>
      <c r="I567" s="685">
        <v>0</v>
      </c>
      <c r="J567" s="685"/>
      <c r="K567" s="685">
        <v>0</v>
      </c>
      <c r="L567" s="685"/>
      <c r="M567" s="701">
        <v>0</v>
      </c>
      <c r="N567" s="685"/>
      <c r="P567" s="685"/>
    </row>
    <row r="568" spans="1:16" ht="17.399999999999999" hidden="1" x14ac:dyDescent="0.3">
      <c r="A568" s="474"/>
      <c r="B568" s="685"/>
      <c r="C568" s="423" t="s">
        <v>3049</v>
      </c>
      <c r="D568" s="685"/>
      <c r="E568" s="685">
        <v>0</v>
      </c>
      <c r="F568" s="685"/>
      <c r="G568" s="685">
        <v>0</v>
      </c>
      <c r="H568" s="685"/>
      <c r="I568" s="685">
        <v>0</v>
      </c>
      <c r="J568" s="685"/>
      <c r="K568" s="685">
        <v>0</v>
      </c>
      <c r="L568" s="685"/>
      <c r="M568" s="701">
        <v>0</v>
      </c>
      <c r="N568" s="685"/>
      <c r="P568" s="685"/>
    </row>
    <row r="569" spans="1:16" ht="17.399999999999999" hidden="1" x14ac:dyDescent="0.3">
      <c r="A569" s="474"/>
      <c r="B569" s="685"/>
      <c r="C569" s="423" t="s">
        <v>3050</v>
      </c>
      <c r="D569" s="685"/>
      <c r="E569" s="685">
        <v>0</v>
      </c>
      <c r="F569" s="685"/>
      <c r="G569" s="685">
        <v>0</v>
      </c>
      <c r="H569" s="685"/>
      <c r="I569" s="685">
        <v>0</v>
      </c>
      <c r="J569" s="685"/>
      <c r="K569" s="685">
        <v>0</v>
      </c>
      <c r="L569" s="685"/>
      <c r="M569" s="701">
        <v>0</v>
      </c>
      <c r="N569" s="685"/>
      <c r="P569" s="685"/>
    </row>
    <row r="570" spans="1:16" ht="17.399999999999999" hidden="1" x14ac:dyDescent="0.3">
      <c r="A570" s="474"/>
      <c r="B570" s="685"/>
      <c r="C570" s="423" t="s">
        <v>3051</v>
      </c>
      <c r="D570" s="685"/>
      <c r="E570" s="685">
        <v>0</v>
      </c>
      <c r="F570" s="685"/>
      <c r="G570" s="685">
        <v>0</v>
      </c>
      <c r="H570" s="685"/>
      <c r="I570" s="685">
        <v>0</v>
      </c>
      <c r="J570" s="685"/>
      <c r="K570" s="685">
        <v>0</v>
      </c>
      <c r="L570" s="685"/>
      <c r="M570" s="701">
        <v>0</v>
      </c>
      <c r="N570" s="685"/>
      <c r="P570" s="685"/>
    </row>
    <row r="571" spans="1:16" ht="17.399999999999999" hidden="1" x14ac:dyDescent="0.3">
      <c r="A571" s="474"/>
      <c r="B571" s="685"/>
      <c r="C571" s="423" t="s">
        <v>3052</v>
      </c>
      <c r="D571" s="685"/>
      <c r="E571" s="685">
        <v>0</v>
      </c>
      <c r="F571" s="685"/>
      <c r="G571" s="685">
        <v>0</v>
      </c>
      <c r="H571" s="685"/>
      <c r="I571" s="685">
        <v>0</v>
      </c>
      <c r="J571" s="685"/>
      <c r="K571" s="685">
        <v>0</v>
      </c>
      <c r="L571" s="685"/>
      <c r="M571" s="701">
        <v>0</v>
      </c>
      <c r="N571" s="685"/>
      <c r="P571" s="685"/>
    </row>
    <row r="572" spans="1:16" ht="17.399999999999999" hidden="1" x14ac:dyDescent="0.3">
      <c r="A572" s="474"/>
      <c r="B572" s="685"/>
      <c r="C572" s="423" t="s">
        <v>2998</v>
      </c>
      <c r="D572" s="685"/>
      <c r="E572" s="685">
        <v>0</v>
      </c>
      <c r="F572" s="685"/>
      <c r="G572" s="685">
        <v>0</v>
      </c>
      <c r="H572" s="685"/>
      <c r="I572" s="685">
        <v>0</v>
      </c>
      <c r="J572" s="685"/>
      <c r="K572" s="685">
        <v>0</v>
      </c>
      <c r="L572" s="685"/>
      <c r="M572" s="701">
        <v>0</v>
      </c>
      <c r="N572" s="685"/>
      <c r="P572" s="685"/>
    </row>
    <row r="573" spans="1:16" ht="18" hidden="1" thickBot="1" x14ac:dyDescent="0.35">
      <c r="A573" s="474"/>
      <c r="B573" s="685"/>
      <c r="C573" s="424"/>
      <c r="D573" s="685"/>
      <c r="E573" s="686">
        <v>0</v>
      </c>
      <c r="F573" s="685"/>
      <c r="G573" s="686">
        <v>0</v>
      </c>
      <c r="H573" s="685"/>
      <c r="I573" s="686">
        <v>0</v>
      </c>
      <c r="J573" s="685"/>
      <c r="K573" s="686">
        <v>0</v>
      </c>
      <c r="L573" s="685"/>
      <c r="M573" s="686">
        <v>0</v>
      </c>
      <c r="N573" s="685"/>
      <c r="P573" s="685"/>
    </row>
    <row r="574" spans="1:16" ht="17.399999999999999" hidden="1" x14ac:dyDescent="0.3">
      <c r="A574" s="406"/>
      <c r="B574" s="470"/>
      <c r="C574" s="453"/>
      <c r="D574" s="470"/>
      <c r="E574" s="470"/>
      <c r="F574" s="470"/>
      <c r="G574" s="453"/>
      <c r="H574" s="453"/>
      <c r="I574" s="470"/>
      <c r="J574" s="470"/>
      <c r="K574" s="470"/>
      <c r="L574" s="470"/>
      <c r="M574" s="406"/>
      <c r="N574" s="470"/>
      <c r="P574" s="470"/>
    </row>
    <row r="575" spans="1:16" ht="17.399999999999999" x14ac:dyDescent="0.3">
      <c r="A575" s="406"/>
      <c r="B575" s="453"/>
      <c r="C575" s="453"/>
      <c r="D575" s="453"/>
      <c r="E575" s="737" t="s">
        <v>2930</v>
      </c>
      <c r="F575" s="737"/>
      <c r="G575" s="737"/>
      <c r="H575" s="737"/>
      <c r="I575" s="737"/>
      <c r="J575" s="737"/>
      <c r="K575" s="737"/>
      <c r="L575" s="737"/>
      <c r="M575" s="737"/>
      <c r="N575" s="506"/>
      <c r="P575" s="377"/>
    </row>
    <row r="576" spans="1:16" ht="17.399999999999999" x14ac:dyDescent="0.3">
      <c r="A576" s="692"/>
      <c r="B576" s="693"/>
      <c r="C576" s="636"/>
      <c r="D576" s="693"/>
      <c r="E576" s="636" t="s">
        <v>3035</v>
      </c>
      <c r="F576" s="693"/>
      <c r="G576" s="636"/>
      <c r="H576" s="693"/>
      <c r="I576" s="636"/>
      <c r="J576" s="693"/>
      <c r="K576" s="636"/>
      <c r="L576" s="693"/>
      <c r="M576" s="636"/>
      <c r="N576" s="693"/>
      <c r="P576" s="693"/>
    </row>
    <row r="577" spans="1:16" ht="17.399999999999999" x14ac:dyDescent="0.3">
      <c r="A577" s="692"/>
      <c r="B577" s="693"/>
      <c r="C577" s="636"/>
      <c r="D577" s="693"/>
      <c r="E577" s="636" t="s">
        <v>3036</v>
      </c>
      <c r="F577" s="693"/>
      <c r="G577" s="636" t="s">
        <v>3037</v>
      </c>
      <c r="H577" s="693"/>
      <c r="I577" s="636" t="s">
        <v>3038</v>
      </c>
      <c r="J577" s="693"/>
      <c r="K577" s="636" t="s">
        <v>3039</v>
      </c>
      <c r="L577" s="693"/>
      <c r="M577" s="636"/>
      <c r="N577" s="693"/>
      <c r="P577" s="693"/>
    </row>
    <row r="578" spans="1:16" ht="27.6" customHeight="1" x14ac:dyDescent="0.3">
      <c r="A578" s="503" t="s">
        <v>2938</v>
      </c>
      <c r="B578" s="693"/>
      <c r="C578" s="637" t="s">
        <v>2984</v>
      </c>
      <c r="D578" s="693"/>
      <c r="E578" s="637" t="s">
        <v>3040</v>
      </c>
      <c r="F578" s="693"/>
      <c r="G578" s="637" t="s">
        <v>3040</v>
      </c>
      <c r="H578" s="693"/>
      <c r="I578" s="637" t="s">
        <v>3040</v>
      </c>
      <c r="J578" s="693"/>
      <c r="K578" s="637" t="s">
        <v>3040</v>
      </c>
      <c r="L578" s="693"/>
      <c r="M578" s="637" t="s">
        <v>146</v>
      </c>
      <c r="N578" s="693"/>
      <c r="P578" s="693"/>
    </row>
    <row r="579" spans="1:16" ht="17.399999999999999" x14ac:dyDescent="0.3">
      <c r="A579" s="406" t="s">
        <v>2946</v>
      </c>
      <c r="B579" s="698"/>
      <c r="C579" s="410" t="s">
        <v>2985</v>
      </c>
      <c r="D579" s="698"/>
      <c r="E579" s="698">
        <v>1010602170.0200026</v>
      </c>
      <c r="F579" s="698"/>
      <c r="G579" s="694">
        <v>844592.41999999993</v>
      </c>
      <c r="H579" s="698"/>
      <c r="I579" s="694">
        <v>124579.46</v>
      </c>
      <c r="J579" s="694"/>
      <c r="K579" s="694">
        <v>599958.95000000007</v>
      </c>
      <c r="L579" s="698"/>
      <c r="M579" s="698">
        <v>1012171300.8500026</v>
      </c>
      <c r="N579" s="698"/>
      <c r="P579" s="698"/>
    </row>
    <row r="580" spans="1:16" ht="17.399999999999999" x14ac:dyDescent="0.3">
      <c r="A580" s="406"/>
      <c r="B580" s="698"/>
      <c r="C580" s="410" t="s">
        <v>3041</v>
      </c>
      <c r="D580" s="698"/>
      <c r="E580" s="698">
        <v>1006794522.2199987</v>
      </c>
      <c r="F580" s="698"/>
      <c r="G580" s="694">
        <v>1937160.58</v>
      </c>
      <c r="H580" s="698"/>
      <c r="I580" s="694">
        <v>994995.16999999993</v>
      </c>
      <c r="J580" s="694"/>
      <c r="K580" s="694">
        <v>327257.19</v>
      </c>
      <c r="L580" s="698"/>
      <c r="M580" s="698">
        <v>1010053935.1599988</v>
      </c>
      <c r="N580" s="698"/>
      <c r="P580" s="698"/>
    </row>
    <row r="581" spans="1:16" ht="17.399999999999999" x14ac:dyDescent="0.3">
      <c r="A581" s="406"/>
      <c r="B581" s="698"/>
      <c r="C581" s="410" t="s">
        <v>3042</v>
      </c>
      <c r="D581" s="698"/>
      <c r="E581" s="698">
        <v>1365536543.6299989</v>
      </c>
      <c r="F581" s="698"/>
      <c r="G581" s="694">
        <v>1516627.6500000001</v>
      </c>
      <c r="H581" s="698"/>
      <c r="I581" s="694">
        <v>190899.77</v>
      </c>
      <c r="J581" s="694"/>
      <c r="K581" s="694">
        <v>356316.14</v>
      </c>
      <c r="L581" s="698"/>
      <c r="M581" s="698">
        <v>1367600387.1899991</v>
      </c>
      <c r="N581" s="698"/>
      <c r="P581" s="698"/>
    </row>
    <row r="582" spans="1:16" ht="17.399999999999999" x14ac:dyDescent="0.3">
      <c r="A582" s="406"/>
      <c r="B582" s="698"/>
      <c r="C582" s="410" t="s">
        <v>3043</v>
      </c>
      <c r="D582" s="698"/>
      <c r="E582" s="698">
        <v>1663233734.670001</v>
      </c>
      <c r="F582" s="698"/>
      <c r="G582" s="694">
        <v>2843344.8200000003</v>
      </c>
      <c r="H582" s="698"/>
      <c r="I582" s="694">
        <v>1220276.56</v>
      </c>
      <c r="J582" s="694"/>
      <c r="K582" s="694">
        <v>916188.51</v>
      </c>
      <c r="L582" s="698"/>
      <c r="M582" s="698">
        <v>1668213544.5600009</v>
      </c>
      <c r="N582" s="698"/>
      <c r="P582" s="698"/>
    </row>
    <row r="583" spans="1:16" ht="17.399999999999999" x14ac:dyDescent="0.3">
      <c r="A583" s="406"/>
      <c r="B583" s="698"/>
      <c r="C583" s="410" t="s">
        <v>3044</v>
      </c>
      <c r="D583" s="698"/>
      <c r="E583" s="698">
        <v>1679076704.0000005</v>
      </c>
      <c r="F583" s="698"/>
      <c r="G583" s="694">
        <v>3421028.58</v>
      </c>
      <c r="H583" s="698"/>
      <c r="I583" s="694">
        <v>706672.09000000008</v>
      </c>
      <c r="J583" s="694"/>
      <c r="K583" s="694">
        <v>880727.89</v>
      </c>
      <c r="L583" s="698"/>
      <c r="M583" s="698">
        <v>1684085132.5600004</v>
      </c>
      <c r="N583" s="698"/>
      <c r="P583" s="698"/>
    </row>
    <row r="584" spans="1:16" ht="17.399999999999999" x14ac:dyDescent="0.3">
      <c r="A584" s="406"/>
      <c r="B584" s="698"/>
      <c r="C584" s="410" t="s">
        <v>3045</v>
      </c>
      <c r="D584" s="698"/>
      <c r="E584" s="698">
        <v>1770981636.0599928</v>
      </c>
      <c r="F584" s="698"/>
      <c r="G584" s="694">
        <v>2544933.6399999997</v>
      </c>
      <c r="H584" s="698"/>
      <c r="I584" s="694">
        <v>395049.44</v>
      </c>
      <c r="J584" s="694"/>
      <c r="K584" s="694">
        <v>1249740.21</v>
      </c>
      <c r="L584" s="698"/>
      <c r="M584" s="698">
        <v>1775171359.349993</v>
      </c>
      <c r="N584" s="698"/>
      <c r="P584" s="698"/>
    </row>
    <row r="585" spans="1:16" ht="17.399999999999999" x14ac:dyDescent="0.3">
      <c r="A585" s="406"/>
      <c r="B585" s="698"/>
      <c r="C585" s="410" t="s">
        <v>3046</v>
      </c>
      <c r="D585" s="698"/>
      <c r="E585" s="698">
        <v>2017531374.0200007</v>
      </c>
      <c r="F585" s="698"/>
      <c r="G585" s="694">
        <v>3831892.3200000003</v>
      </c>
      <c r="H585" s="698"/>
      <c r="I585" s="694">
        <v>746002.25</v>
      </c>
      <c r="J585" s="694"/>
      <c r="K585" s="694">
        <v>102472.42</v>
      </c>
      <c r="L585" s="698"/>
      <c r="M585" s="698">
        <v>2022211741.0100007</v>
      </c>
      <c r="N585" s="698"/>
      <c r="P585" s="698"/>
    </row>
    <row r="586" spans="1:16" ht="17.399999999999999" x14ac:dyDescent="0.3">
      <c r="A586" s="406"/>
      <c r="B586" s="698"/>
      <c r="C586" s="410" t="s">
        <v>3047</v>
      </c>
      <c r="D586" s="698"/>
      <c r="E586" s="698">
        <v>2299518708.1199989</v>
      </c>
      <c r="F586" s="698"/>
      <c r="G586" s="694">
        <v>5276736.26</v>
      </c>
      <c r="H586" s="698"/>
      <c r="I586" s="694">
        <v>1222182.96</v>
      </c>
      <c r="J586" s="694"/>
      <c r="K586" s="694">
        <v>902131.06</v>
      </c>
      <c r="L586" s="698"/>
      <c r="M586" s="698">
        <v>2306919758.3999991</v>
      </c>
      <c r="N586" s="698"/>
      <c r="P586" s="698"/>
    </row>
    <row r="587" spans="1:16" ht="17.399999999999999" x14ac:dyDescent="0.3">
      <c r="A587" s="406"/>
      <c r="B587" s="698"/>
      <c r="C587" s="410" t="s">
        <v>3048</v>
      </c>
      <c r="D587" s="698"/>
      <c r="E587" s="698">
        <v>2304237994.3000078</v>
      </c>
      <c r="F587" s="698"/>
      <c r="G587" s="694">
        <v>5282241.46</v>
      </c>
      <c r="H587" s="698"/>
      <c r="I587" s="694">
        <v>2168727.9899999998</v>
      </c>
      <c r="J587" s="694"/>
      <c r="K587" s="694">
        <v>0</v>
      </c>
      <c r="L587" s="698"/>
      <c r="M587" s="698">
        <v>2311688963.7500076</v>
      </c>
      <c r="N587" s="698"/>
      <c r="P587" s="698"/>
    </row>
    <row r="588" spans="1:16" ht="17.399999999999999" x14ac:dyDescent="0.3">
      <c r="A588" s="406"/>
      <c r="B588" s="698"/>
      <c r="C588" s="410" t="s">
        <v>3049</v>
      </c>
      <c r="D588" s="698"/>
      <c r="E588" s="698">
        <v>1540028865.0099976</v>
      </c>
      <c r="F588" s="698"/>
      <c r="G588" s="694">
        <v>2584505.2100000004</v>
      </c>
      <c r="H588" s="698"/>
      <c r="I588" s="694">
        <v>1006434.98</v>
      </c>
      <c r="J588" s="694"/>
      <c r="K588" s="694">
        <v>385345.33</v>
      </c>
      <c r="L588" s="698"/>
      <c r="M588" s="698">
        <v>1544005150.5299976</v>
      </c>
      <c r="N588" s="698"/>
      <c r="P588" s="698"/>
    </row>
    <row r="589" spans="1:16" ht="17.399999999999999" x14ac:dyDescent="0.3">
      <c r="A589" s="406"/>
      <c r="B589" s="698"/>
      <c r="C589" s="410" t="s">
        <v>3050</v>
      </c>
      <c r="D589" s="698"/>
      <c r="E589" s="698">
        <v>935245784.74000144</v>
      </c>
      <c r="F589" s="698"/>
      <c r="G589" s="694">
        <v>0</v>
      </c>
      <c r="H589" s="698"/>
      <c r="I589" s="694">
        <v>0</v>
      </c>
      <c r="J589" s="694"/>
      <c r="K589" s="694">
        <v>0</v>
      </c>
      <c r="L589" s="698"/>
      <c r="M589" s="698">
        <v>935245784.74000144</v>
      </c>
      <c r="N589" s="698"/>
      <c r="P589" s="698"/>
    </row>
    <row r="590" spans="1:16" ht="17.399999999999999" x14ac:dyDescent="0.3">
      <c r="A590" s="406"/>
      <c r="B590" s="698"/>
      <c r="C590" s="410" t="s">
        <v>3051</v>
      </c>
      <c r="D590" s="698"/>
      <c r="E590" s="698">
        <v>96600880.200000048</v>
      </c>
      <c r="F590" s="698"/>
      <c r="G590" s="694">
        <v>0</v>
      </c>
      <c r="H590" s="698"/>
      <c r="I590" s="694">
        <v>0</v>
      </c>
      <c r="J590" s="694"/>
      <c r="K590" s="694">
        <v>0</v>
      </c>
      <c r="L590" s="698"/>
      <c r="M590" s="698">
        <v>96600880.200000048</v>
      </c>
      <c r="N590" s="698"/>
      <c r="P590" s="698"/>
    </row>
    <row r="591" spans="1:16" ht="17.399999999999999" x14ac:dyDescent="0.3">
      <c r="A591" s="406"/>
      <c r="B591" s="698"/>
      <c r="C591" s="410" t="s">
        <v>3052</v>
      </c>
      <c r="D591" s="698"/>
      <c r="E591" s="698">
        <v>355739.23</v>
      </c>
      <c r="F591" s="698"/>
      <c r="G591" s="694">
        <v>0</v>
      </c>
      <c r="H591" s="698"/>
      <c r="I591" s="694">
        <v>0</v>
      </c>
      <c r="J591" s="694"/>
      <c r="K591" s="694">
        <v>0</v>
      </c>
      <c r="L591" s="698"/>
      <c r="M591" s="698">
        <v>355739.23</v>
      </c>
      <c r="N591" s="698"/>
      <c r="P591" s="698"/>
    </row>
    <row r="592" spans="1:16" ht="17.399999999999999" x14ac:dyDescent="0.3">
      <c r="A592" s="406"/>
      <c r="B592" s="698"/>
      <c r="C592" s="410" t="s">
        <v>2998</v>
      </c>
      <c r="D592" s="698"/>
      <c r="E592" s="698">
        <v>0</v>
      </c>
      <c r="F592" s="698"/>
      <c r="G592" s="694">
        <v>0</v>
      </c>
      <c r="H592" s="698"/>
      <c r="I592" s="694">
        <v>0</v>
      </c>
      <c r="J592" s="694"/>
      <c r="K592" s="694">
        <v>0</v>
      </c>
      <c r="L592" s="698"/>
      <c r="M592" s="698">
        <v>0</v>
      </c>
      <c r="N592" s="698"/>
      <c r="P592" s="698"/>
    </row>
    <row r="593" spans="1:16" s="422" customFormat="1" ht="18" thickBot="1" x14ac:dyDescent="0.35">
      <c r="A593" s="474"/>
      <c r="B593" s="555"/>
      <c r="C593" s="423"/>
      <c r="D593" s="555"/>
      <c r="E593" s="645">
        <v>17689744656.220001</v>
      </c>
      <c r="F593" s="555"/>
      <c r="G593" s="645">
        <v>30083062.940000005</v>
      </c>
      <c r="H593" s="555"/>
      <c r="I593" s="645">
        <v>8775820.6699999999</v>
      </c>
      <c r="J593" s="555"/>
      <c r="K593" s="645">
        <v>5720137.7000000011</v>
      </c>
      <c r="L593" s="555"/>
      <c r="M593" s="645">
        <v>17734323677.529999</v>
      </c>
      <c r="N593" s="555"/>
      <c r="P593" s="555"/>
    </row>
    <row r="594" spans="1:16" s="422" customFormat="1" ht="18" thickTop="1" x14ac:dyDescent="0.3">
      <c r="A594" s="474"/>
      <c r="B594" s="473"/>
      <c r="C594" s="424"/>
      <c r="D594" s="473"/>
      <c r="E594" s="473"/>
      <c r="F594" s="473"/>
      <c r="G594" s="424"/>
      <c r="H594" s="424"/>
      <c r="I594" s="473"/>
      <c r="J594" s="473"/>
      <c r="K594" s="473"/>
      <c r="L594" s="473"/>
      <c r="M594" s="474"/>
      <c r="N594" s="473"/>
      <c r="P594" s="473"/>
    </row>
    <row r="595" spans="1:16" ht="17.399999999999999" x14ac:dyDescent="0.3">
      <c r="A595" s="406"/>
      <c r="B595" s="453"/>
      <c r="C595" s="453"/>
      <c r="D595" s="453"/>
      <c r="E595" s="737" t="s">
        <v>2930</v>
      </c>
      <c r="F595" s="737"/>
      <c r="G595" s="737"/>
      <c r="H595" s="737"/>
      <c r="I595" s="737"/>
      <c r="J595" s="737"/>
      <c r="K595" s="737"/>
      <c r="L595" s="737"/>
      <c r="M595" s="737"/>
      <c r="N595" s="506"/>
      <c r="P595" s="377"/>
    </row>
    <row r="596" spans="1:16" ht="17.399999999999999" x14ac:dyDescent="0.3">
      <c r="A596" s="692"/>
      <c r="B596" s="693"/>
      <c r="C596" s="636"/>
      <c r="D596" s="693"/>
      <c r="E596" s="636" t="s">
        <v>3035</v>
      </c>
      <c r="F596" s="693"/>
      <c r="G596" s="636"/>
      <c r="H596" s="693"/>
      <c r="I596" s="636"/>
      <c r="J596" s="693"/>
      <c r="K596" s="636"/>
      <c r="L596" s="693"/>
      <c r="M596" s="636"/>
      <c r="N596" s="693"/>
      <c r="P596" s="693"/>
    </row>
    <row r="597" spans="1:16" ht="17.399999999999999" x14ac:dyDescent="0.3">
      <c r="A597" s="692"/>
      <c r="B597" s="693"/>
      <c r="C597" s="636"/>
      <c r="D597" s="693"/>
      <c r="E597" s="636" t="s">
        <v>3036</v>
      </c>
      <c r="F597" s="693"/>
      <c r="G597" s="636" t="s">
        <v>3037</v>
      </c>
      <c r="H597" s="693"/>
      <c r="I597" s="636" t="s">
        <v>3038</v>
      </c>
      <c r="J597" s="693"/>
      <c r="K597" s="636" t="s">
        <v>3039</v>
      </c>
      <c r="L597" s="693"/>
      <c r="M597" s="636"/>
      <c r="N597" s="693"/>
      <c r="P597" s="693"/>
    </row>
    <row r="598" spans="1:16" ht="25.8" customHeight="1" x14ac:dyDescent="0.3">
      <c r="A598" s="503" t="s">
        <v>2938</v>
      </c>
      <c r="B598" s="693"/>
      <c r="C598" s="637" t="s">
        <v>2984</v>
      </c>
      <c r="D598" s="693"/>
      <c r="E598" s="637" t="s">
        <v>3040</v>
      </c>
      <c r="F598" s="693"/>
      <c r="G598" s="637" t="s">
        <v>3040</v>
      </c>
      <c r="H598" s="693"/>
      <c r="I598" s="637" t="s">
        <v>3040</v>
      </c>
      <c r="J598" s="693"/>
      <c r="K598" s="637" t="s">
        <v>3040</v>
      </c>
      <c r="L598" s="693"/>
      <c r="M598" s="637" t="s">
        <v>146</v>
      </c>
      <c r="N598" s="693"/>
      <c r="P598" s="693"/>
    </row>
    <row r="599" spans="1:16" ht="17.399999999999999" x14ac:dyDescent="0.3">
      <c r="A599" s="406" t="s">
        <v>2947</v>
      </c>
      <c r="B599" s="698"/>
      <c r="C599" s="410" t="s">
        <v>2985</v>
      </c>
      <c r="D599" s="698"/>
      <c r="E599" s="698">
        <v>3364287.77</v>
      </c>
      <c r="F599" s="698"/>
      <c r="G599" s="694">
        <v>60317.77</v>
      </c>
      <c r="H599" s="698"/>
      <c r="I599" s="694">
        <v>0</v>
      </c>
      <c r="J599" s="694"/>
      <c r="K599" s="694">
        <v>0</v>
      </c>
      <c r="L599" s="698"/>
      <c r="M599" s="698">
        <v>3424605.54</v>
      </c>
      <c r="N599" s="698"/>
      <c r="P599" s="698"/>
    </row>
    <row r="600" spans="1:16" ht="17.399999999999999" x14ac:dyDescent="0.3">
      <c r="A600" s="406"/>
      <c r="B600" s="698"/>
      <c r="C600" s="410" t="s">
        <v>3041</v>
      </c>
      <c r="D600" s="698"/>
      <c r="E600" s="698">
        <v>3313026.5499999993</v>
      </c>
      <c r="F600" s="698"/>
      <c r="G600" s="694">
        <v>0</v>
      </c>
      <c r="H600" s="698"/>
      <c r="I600" s="694">
        <v>0</v>
      </c>
      <c r="J600" s="694"/>
      <c r="K600" s="694">
        <v>0</v>
      </c>
      <c r="L600" s="698"/>
      <c r="M600" s="698">
        <v>3313026.5499999993</v>
      </c>
      <c r="N600" s="698"/>
      <c r="P600" s="698"/>
    </row>
    <row r="601" spans="1:16" ht="17.399999999999999" x14ac:dyDescent="0.3">
      <c r="A601" s="406"/>
      <c r="B601" s="698"/>
      <c r="C601" s="410" t="s">
        <v>3042</v>
      </c>
      <c r="D601" s="698"/>
      <c r="E601" s="698">
        <v>5011715.620000001</v>
      </c>
      <c r="F601" s="698"/>
      <c r="G601" s="694">
        <v>0</v>
      </c>
      <c r="H601" s="698"/>
      <c r="I601" s="694">
        <v>0</v>
      </c>
      <c r="J601" s="694"/>
      <c r="K601" s="694">
        <v>0</v>
      </c>
      <c r="L601" s="698"/>
      <c r="M601" s="698">
        <v>5011715.620000001</v>
      </c>
      <c r="N601" s="698"/>
      <c r="P601" s="698"/>
    </row>
    <row r="602" spans="1:16" ht="17.399999999999999" x14ac:dyDescent="0.3">
      <c r="A602" s="406"/>
      <c r="B602" s="698"/>
      <c r="C602" s="410" t="s">
        <v>3043</v>
      </c>
      <c r="D602" s="698"/>
      <c r="E602" s="698">
        <v>6535371.2899999963</v>
      </c>
      <c r="F602" s="698"/>
      <c r="G602" s="694">
        <v>255190.68</v>
      </c>
      <c r="H602" s="698"/>
      <c r="I602" s="694">
        <v>0</v>
      </c>
      <c r="J602" s="694"/>
      <c r="K602" s="694">
        <v>0</v>
      </c>
      <c r="L602" s="698"/>
      <c r="M602" s="698">
        <v>6790561.969999996</v>
      </c>
      <c r="N602" s="698"/>
      <c r="P602" s="698"/>
    </row>
    <row r="603" spans="1:16" ht="17.399999999999999" x14ac:dyDescent="0.3">
      <c r="A603" s="406"/>
      <c r="B603" s="698"/>
      <c r="C603" s="410" t="s">
        <v>3044</v>
      </c>
      <c r="D603" s="698"/>
      <c r="E603" s="698">
        <v>4070778.34</v>
      </c>
      <c r="F603" s="698"/>
      <c r="G603" s="694">
        <v>0</v>
      </c>
      <c r="H603" s="698"/>
      <c r="I603" s="694">
        <v>0</v>
      </c>
      <c r="J603" s="694"/>
      <c r="K603" s="694">
        <v>0</v>
      </c>
      <c r="L603" s="698"/>
      <c r="M603" s="698">
        <v>4070778.34</v>
      </c>
      <c r="N603" s="698"/>
      <c r="P603" s="698"/>
    </row>
    <row r="604" spans="1:16" ht="17.399999999999999" x14ac:dyDescent="0.3">
      <c r="A604" s="406"/>
      <c r="B604" s="698"/>
      <c r="C604" s="410" t="s">
        <v>3045</v>
      </c>
      <c r="D604" s="698"/>
      <c r="E604" s="698">
        <v>8619483.1800000016</v>
      </c>
      <c r="F604" s="698"/>
      <c r="G604" s="694">
        <v>0</v>
      </c>
      <c r="H604" s="698"/>
      <c r="I604" s="694">
        <v>0</v>
      </c>
      <c r="J604" s="694"/>
      <c r="K604" s="694">
        <v>0</v>
      </c>
      <c r="L604" s="698"/>
      <c r="M604" s="698">
        <v>8619483.1800000016</v>
      </c>
      <c r="N604" s="698"/>
      <c r="P604" s="698"/>
    </row>
    <row r="605" spans="1:16" ht="17.399999999999999" x14ac:dyDescent="0.3">
      <c r="A605" s="406"/>
      <c r="B605" s="698"/>
      <c r="C605" s="410" t="s">
        <v>3046</v>
      </c>
      <c r="D605" s="698"/>
      <c r="E605" s="698">
        <v>7711382.6800000016</v>
      </c>
      <c r="F605" s="698"/>
      <c r="G605" s="694">
        <v>0</v>
      </c>
      <c r="H605" s="698"/>
      <c r="I605" s="694">
        <v>0</v>
      </c>
      <c r="J605" s="694"/>
      <c r="K605" s="694">
        <v>0</v>
      </c>
      <c r="L605" s="698"/>
      <c r="M605" s="698">
        <v>7711382.6800000016</v>
      </c>
      <c r="N605" s="698"/>
      <c r="P605" s="698"/>
    </row>
    <row r="606" spans="1:16" ht="17.399999999999999" x14ac:dyDescent="0.3">
      <c r="A606" s="406"/>
      <c r="B606" s="698"/>
      <c r="C606" s="410" t="s">
        <v>3047</v>
      </c>
      <c r="D606" s="698"/>
      <c r="E606" s="698">
        <v>12683776.789999992</v>
      </c>
      <c r="F606" s="698"/>
      <c r="G606" s="694">
        <v>0</v>
      </c>
      <c r="H606" s="698"/>
      <c r="I606" s="694">
        <v>0</v>
      </c>
      <c r="J606" s="694"/>
      <c r="K606" s="694">
        <v>0</v>
      </c>
      <c r="L606" s="698"/>
      <c r="M606" s="698">
        <v>12683776.789999992</v>
      </c>
      <c r="N606" s="698"/>
      <c r="P606" s="698"/>
    </row>
    <row r="607" spans="1:16" ht="17.399999999999999" x14ac:dyDescent="0.3">
      <c r="A607" s="406"/>
      <c r="B607" s="698"/>
      <c r="C607" s="410" t="s">
        <v>3048</v>
      </c>
      <c r="D607" s="698"/>
      <c r="E607" s="698">
        <v>20884851.919999991</v>
      </c>
      <c r="F607" s="698"/>
      <c r="G607" s="694">
        <v>0</v>
      </c>
      <c r="H607" s="698"/>
      <c r="I607" s="694">
        <v>0</v>
      </c>
      <c r="J607" s="694"/>
      <c r="K607" s="694">
        <v>350611.9</v>
      </c>
      <c r="L607" s="698"/>
      <c r="M607" s="698">
        <v>21235463.819999989</v>
      </c>
      <c r="N607" s="698"/>
      <c r="P607" s="698"/>
    </row>
    <row r="608" spans="1:16" ht="17.399999999999999" x14ac:dyDescent="0.3">
      <c r="A608" s="406"/>
      <c r="B608" s="698"/>
      <c r="C608" s="410" t="s">
        <v>3049</v>
      </c>
      <c r="D608" s="698"/>
      <c r="E608" s="698">
        <v>13705367.899999999</v>
      </c>
      <c r="F608" s="698"/>
      <c r="G608" s="694">
        <v>0</v>
      </c>
      <c r="H608" s="698"/>
      <c r="I608" s="694">
        <v>0</v>
      </c>
      <c r="J608" s="694"/>
      <c r="K608" s="694">
        <v>759273.2</v>
      </c>
      <c r="L608" s="698"/>
      <c r="M608" s="698">
        <v>14464641.099999998</v>
      </c>
      <c r="N608" s="698"/>
      <c r="P608" s="698"/>
    </row>
    <row r="609" spans="1:16" ht="17.399999999999999" x14ac:dyDescent="0.3">
      <c r="A609" s="406"/>
      <c r="B609" s="698"/>
      <c r="C609" s="410" t="s">
        <v>3050</v>
      </c>
      <c r="D609" s="698"/>
      <c r="E609" s="698">
        <v>5719447.9299999997</v>
      </c>
      <c r="F609" s="698"/>
      <c r="G609" s="694">
        <v>0</v>
      </c>
      <c r="H609" s="698"/>
      <c r="I609" s="694">
        <v>0</v>
      </c>
      <c r="J609" s="694"/>
      <c r="K609" s="694">
        <v>0</v>
      </c>
      <c r="L609" s="698"/>
      <c r="M609" s="698">
        <v>5719447.9299999997</v>
      </c>
      <c r="N609" s="698"/>
      <c r="P609" s="698"/>
    </row>
    <row r="610" spans="1:16" ht="17.399999999999999" x14ac:dyDescent="0.3">
      <c r="A610" s="406"/>
      <c r="B610" s="698"/>
      <c r="C610" s="410" t="s">
        <v>3051</v>
      </c>
      <c r="D610" s="698"/>
      <c r="E610" s="698">
        <v>630866.14999999991</v>
      </c>
      <c r="F610" s="698"/>
      <c r="G610" s="694">
        <v>0</v>
      </c>
      <c r="H610" s="698"/>
      <c r="I610" s="694">
        <v>0</v>
      </c>
      <c r="J610" s="694"/>
      <c r="K610" s="694">
        <v>0</v>
      </c>
      <c r="L610" s="698"/>
      <c r="M610" s="698">
        <v>630866.14999999991</v>
      </c>
      <c r="N610" s="698"/>
      <c r="P610" s="698"/>
    </row>
    <row r="611" spans="1:16" ht="17.399999999999999" x14ac:dyDescent="0.3">
      <c r="A611" s="406"/>
      <c r="B611" s="698"/>
      <c r="C611" s="410" t="s">
        <v>3052</v>
      </c>
      <c r="D611" s="698"/>
      <c r="E611" s="698">
        <v>0</v>
      </c>
      <c r="F611" s="698"/>
      <c r="G611" s="694">
        <v>0</v>
      </c>
      <c r="H611" s="698"/>
      <c r="I611" s="694">
        <v>0</v>
      </c>
      <c r="J611" s="694"/>
      <c r="K611" s="694">
        <v>0</v>
      </c>
      <c r="L611" s="698"/>
      <c r="M611" s="698">
        <v>0</v>
      </c>
      <c r="N611" s="698"/>
      <c r="P611" s="698"/>
    </row>
    <row r="612" spans="1:16" ht="17.399999999999999" x14ac:dyDescent="0.3">
      <c r="A612" s="406"/>
      <c r="B612" s="698"/>
      <c r="C612" s="410" t="s">
        <v>2998</v>
      </c>
      <c r="D612" s="698"/>
      <c r="E612" s="698">
        <v>0</v>
      </c>
      <c r="F612" s="698"/>
      <c r="G612" s="694">
        <v>0</v>
      </c>
      <c r="H612" s="698"/>
      <c r="I612" s="694">
        <v>0</v>
      </c>
      <c r="J612" s="694"/>
      <c r="K612" s="694">
        <v>0</v>
      </c>
      <c r="L612" s="698"/>
      <c r="M612" s="698">
        <v>0</v>
      </c>
      <c r="N612" s="698"/>
      <c r="P612" s="698"/>
    </row>
    <row r="613" spans="1:16" s="422" customFormat="1" ht="18" thickBot="1" x14ac:dyDescent="0.35">
      <c r="A613" s="474"/>
      <c r="B613" s="555"/>
      <c r="C613" s="424"/>
      <c r="D613" s="555"/>
      <c r="E613" s="645">
        <v>92250356.120000005</v>
      </c>
      <c r="F613" s="555"/>
      <c r="G613" s="645">
        <v>315508.45</v>
      </c>
      <c r="H613" s="555"/>
      <c r="I613" s="645">
        <v>0</v>
      </c>
      <c r="J613" s="555"/>
      <c r="K613" s="645">
        <v>1109885.1000000001</v>
      </c>
      <c r="L613" s="555"/>
      <c r="M613" s="645">
        <v>93675749.670000002</v>
      </c>
      <c r="N613" s="555"/>
      <c r="P613" s="555"/>
    </row>
    <row r="614" spans="1:16" ht="18" thickTop="1" x14ac:dyDescent="0.3">
      <c r="A614" s="406"/>
      <c r="B614" s="470"/>
      <c r="C614" s="453"/>
      <c r="D614" s="470"/>
      <c r="E614" s="470"/>
      <c r="F614" s="470"/>
      <c r="G614" s="453"/>
      <c r="H614" s="453"/>
      <c r="I614" s="470"/>
      <c r="J614" s="470"/>
      <c r="K614" s="470"/>
      <c r="L614" s="470"/>
      <c r="M614" s="406"/>
      <c r="N614" s="470"/>
      <c r="P614" s="470"/>
    </row>
    <row r="615" spans="1:16" ht="17.399999999999999" x14ac:dyDescent="0.3">
      <c r="A615" s="406"/>
      <c r="B615" s="453"/>
      <c r="C615" s="453"/>
      <c r="D615" s="453"/>
      <c r="E615" s="737" t="s">
        <v>2930</v>
      </c>
      <c r="F615" s="737"/>
      <c r="G615" s="737"/>
      <c r="H615" s="737"/>
      <c r="I615" s="737"/>
      <c r="J615" s="737"/>
      <c r="K615" s="737"/>
      <c r="L615" s="737"/>
      <c r="M615" s="737"/>
      <c r="N615" s="506"/>
      <c r="P615" s="377"/>
    </row>
    <row r="616" spans="1:16" ht="17.399999999999999" x14ac:dyDescent="0.3">
      <c r="A616" s="692"/>
      <c r="B616" s="693"/>
      <c r="C616" s="636"/>
      <c r="D616" s="693"/>
      <c r="E616" s="636" t="s">
        <v>3035</v>
      </c>
      <c r="F616" s="693"/>
      <c r="G616" s="636"/>
      <c r="H616" s="693"/>
      <c r="I616" s="636"/>
      <c r="J616" s="693"/>
      <c r="K616" s="636"/>
      <c r="L616" s="693"/>
      <c r="M616" s="636"/>
      <c r="N616" s="693"/>
      <c r="P616" s="693"/>
    </row>
    <row r="617" spans="1:16" ht="17.399999999999999" x14ac:dyDescent="0.3">
      <c r="A617" s="692"/>
      <c r="B617" s="693"/>
      <c r="C617" s="636"/>
      <c r="D617" s="693"/>
      <c r="E617" s="636" t="s">
        <v>3036</v>
      </c>
      <c r="F617" s="693"/>
      <c r="G617" s="636" t="s">
        <v>3037</v>
      </c>
      <c r="H617" s="693"/>
      <c r="I617" s="636" t="s">
        <v>3038</v>
      </c>
      <c r="J617" s="693"/>
      <c r="K617" s="636" t="s">
        <v>3039</v>
      </c>
      <c r="L617" s="693"/>
      <c r="M617" s="636"/>
      <c r="N617" s="693"/>
      <c r="P617" s="693"/>
    </row>
    <row r="618" spans="1:16" ht="27.6" customHeight="1" x14ac:dyDescent="0.3">
      <c r="A618" s="503" t="s">
        <v>2938</v>
      </c>
      <c r="B618" s="693"/>
      <c r="C618" s="637" t="s">
        <v>2984</v>
      </c>
      <c r="D618" s="693"/>
      <c r="E618" s="637" t="s">
        <v>3040</v>
      </c>
      <c r="F618" s="693"/>
      <c r="G618" s="637" t="s">
        <v>3040</v>
      </c>
      <c r="H618" s="693"/>
      <c r="I618" s="637" t="s">
        <v>3040</v>
      </c>
      <c r="J618" s="693"/>
      <c r="K618" s="637" t="s">
        <v>3040</v>
      </c>
      <c r="L618" s="693"/>
      <c r="M618" s="637" t="s">
        <v>146</v>
      </c>
      <c r="N618" s="693"/>
      <c r="P618" s="693"/>
    </row>
    <row r="619" spans="1:16" ht="17.399999999999999" x14ac:dyDescent="0.3">
      <c r="A619" s="406" t="s">
        <v>2948</v>
      </c>
      <c r="B619" s="698"/>
      <c r="C619" s="410" t="s">
        <v>2985</v>
      </c>
      <c r="D619" s="698"/>
      <c r="E619" s="698">
        <v>148252666.89999992</v>
      </c>
      <c r="F619" s="698"/>
      <c r="G619" s="694">
        <v>282433.95</v>
      </c>
      <c r="H619" s="698"/>
      <c r="I619" s="694">
        <v>522406.94</v>
      </c>
      <c r="J619" s="694"/>
      <c r="K619" s="694">
        <v>158342.28</v>
      </c>
      <c r="L619" s="698"/>
      <c r="M619" s="698">
        <v>149215850.0699999</v>
      </c>
      <c r="N619" s="698"/>
      <c r="P619" s="698"/>
    </row>
    <row r="620" spans="1:16" ht="17.399999999999999" x14ac:dyDescent="0.3">
      <c r="A620" s="406"/>
      <c r="B620" s="698"/>
      <c r="C620" s="410" t="s">
        <v>3041</v>
      </c>
      <c r="D620" s="698"/>
      <c r="E620" s="698">
        <v>112329291.2</v>
      </c>
      <c r="F620" s="698"/>
      <c r="G620" s="694">
        <v>0</v>
      </c>
      <c r="H620" s="698"/>
      <c r="I620" s="694">
        <v>0</v>
      </c>
      <c r="J620" s="694"/>
      <c r="K620" s="694">
        <v>28947.26</v>
      </c>
      <c r="L620" s="698"/>
      <c r="M620" s="698">
        <v>112358238.46000001</v>
      </c>
      <c r="N620" s="698"/>
      <c r="P620" s="698"/>
    </row>
    <row r="621" spans="1:16" ht="17.399999999999999" x14ac:dyDescent="0.3">
      <c r="A621" s="406"/>
      <c r="B621" s="698"/>
      <c r="C621" s="410" t="s">
        <v>3042</v>
      </c>
      <c r="D621" s="698"/>
      <c r="E621" s="698">
        <v>203234804.63</v>
      </c>
      <c r="F621" s="698"/>
      <c r="G621" s="694">
        <v>1286952.1399999999</v>
      </c>
      <c r="H621" s="698"/>
      <c r="I621" s="694">
        <v>519205.5</v>
      </c>
      <c r="J621" s="694"/>
      <c r="K621" s="694">
        <v>389536.24</v>
      </c>
      <c r="L621" s="698"/>
      <c r="M621" s="698">
        <v>205430498.50999999</v>
      </c>
      <c r="N621" s="698"/>
      <c r="P621" s="698"/>
    </row>
    <row r="622" spans="1:16" ht="17.399999999999999" x14ac:dyDescent="0.3">
      <c r="A622" s="406"/>
      <c r="B622" s="698"/>
      <c r="C622" s="410" t="s">
        <v>3043</v>
      </c>
      <c r="D622" s="698"/>
      <c r="E622" s="698">
        <v>360864482.95999968</v>
      </c>
      <c r="F622" s="698"/>
      <c r="G622" s="694">
        <v>307291.78999999998</v>
      </c>
      <c r="H622" s="698"/>
      <c r="I622" s="694">
        <v>183556.59</v>
      </c>
      <c r="J622" s="694"/>
      <c r="K622" s="694">
        <v>334139.79000000004</v>
      </c>
      <c r="L622" s="698"/>
      <c r="M622" s="698">
        <v>361689471.1299997</v>
      </c>
      <c r="N622" s="698"/>
      <c r="P622" s="698"/>
    </row>
    <row r="623" spans="1:16" ht="17.399999999999999" x14ac:dyDescent="0.3">
      <c r="A623" s="406"/>
      <c r="B623" s="698"/>
      <c r="C623" s="410" t="s">
        <v>3044</v>
      </c>
      <c r="D623" s="698"/>
      <c r="E623" s="698">
        <v>407490135.59000057</v>
      </c>
      <c r="F623" s="698"/>
      <c r="G623" s="694">
        <v>1705242.65</v>
      </c>
      <c r="H623" s="698"/>
      <c r="I623" s="694">
        <v>1245944.1400000001</v>
      </c>
      <c r="J623" s="694"/>
      <c r="K623" s="694">
        <v>2113218.34</v>
      </c>
      <c r="L623" s="698"/>
      <c r="M623" s="698">
        <v>412554540.72000051</v>
      </c>
      <c r="N623" s="698"/>
      <c r="P623" s="698"/>
    </row>
    <row r="624" spans="1:16" ht="17.399999999999999" x14ac:dyDescent="0.3">
      <c r="A624" s="406"/>
      <c r="B624" s="698"/>
      <c r="C624" s="410" t="s">
        <v>3045</v>
      </c>
      <c r="D624" s="698"/>
      <c r="E624" s="698">
        <v>449099504.23000073</v>
      </c>
      <c r="F624" s="698"/>
      <c r="G624" s="694">
        <v>869886.06</v>
      </c>
      <c r="H624" s="698"/>
      <c r="I624" s="694">
        <v>442846.25999999995</v>
      </c>
      <c r="J624" s="694"/>
      <c r="K624" s="694">
        <v>875179.66000000015</v>
      </c>
      <c r="L624" s="698"/>
      <c r="M624" s="698">
        <v>451287416.21000075</v>
      </c>
      <c r="N624" s="698"/>
      <c r="P624" s="698"/>
    </row>
    <row r="625" spans="1:16" ht="17.399999999999999" x14ac:dyDescent="0.3">
      <c r="A625" s="406"/>
      <c r="B625" s="698"/>
      <c r="C625" s="410" t="s">
        <v>3046</v>
      </c>
      <c r="D625" s="698"/>
      <c r="E625" s="698">
        <v>496131900.30000031</v>
      </c>
      <c r="F625" s="698"/>
      <c r="G625" s="694">
        <v>876449.76</v>
      </c>
      <c r="H625" s="698"/>
      <c r="I625" s="694">
        <v>568528.99</v>
      </c>
      <c r="J625" s="694"/>
      <c r="K625" s="694">
        <v>655457.34</v>
      </c>
      <c r="L625" s="698"/>
      <c r="M625" s="698">
        <v>498232336.39000028</v>
      </c>
      <c r="N625" s="698"/>
      <c r="P625" s="698"/>
    </row>
    <row r="626" spans="1:16" ht="17.399999999999999" x14ac:dyDescent="0.3">
      <c r="A626" s="406"/>
      <c r="B626" s="698"/>
      <c r="C626" s="410" t="s">
        <v>3047</v>
      </c>
      <c r="D626" s="698"/>
      <c r="E626" s="698">
        <v>426043824.32999974</v>
      </c>
      <c r="F626" s="698"/>
      <c r="G626" s="694">
        <v>1027197.48</v>
      </c>
      <c r="H626" s="698"/>
      <c r="I626" s="694">
        <v>660958.35</v>
      </c>
      <c r="J626" s="694"/>
      <c r="K626" s="694">
        <v>178807.67999999999</v>
      </c>
      <c r="L626" s="698"/>
      <c r="M626" s="698">
        <v>427910787.83999979</v>
      </c>
      <c r="N626" s="698"/>
      <c r="P626" s="698"/>
    </row>
    <row r="627" spans="1:16" ht="17.399999999999999" x14ac:dyDescent="0.3">
      <c r="A627" s="406"/>
      <c r="B627" s="698"/>
      <c r="C627" s="410" t="s">
        <v>3048</v>
      </c>
      <c r="D627" s="698"/>
      <c r="E627" s="698">
        <v>373626120.09999949</v>
      </c>
      <c r="F627" s="698"/>
      <c r="G627" s="694">
        <v>0</v>
      </c>
      <c r="H627" s="698"/>
      <c r="I627" s="694">
        <v>311844.31</v>
      </c>
      <c r="J627" s="694"/>
      <c r="K627" s="694">
        <v>1085170.4099999999</v>
      </c>
      <c r="L627" s="698"/>
      <c r="M627" s="698">
        <v>375023134.81999952</v>
      </c>
      <c r="N627" s="698"/>
      <c r="P627" s="698"/>
    </row>
    <row r="628" spans="1:16" ht="17.399999999999999" x14ac:dyDescent="0.3">
      <c r="A628" s="406"/>
      <c r="B628" s="698"/>
      <c r="C628" s="410" t="s">
        <v>3049</v>
      </c>
      <c r="D628" s="698"/>
      <c r="E628" s="698">
        <v>200126649.63000029</v>
      </c>
      <c r="F628" s="698"/>
      <c r="G628" s="694">
        <v>1073076.92</v>
      </c>
      <c r="H628" s="698"/>
      <c r="I628" s="694">
        <v>225291.66</v>
      </c>
      <c r="J628" s="694"/>
      <c r="K628" s="694">
        <v>166989.54</v>
      </c>
      <c r="L628" s="698"/>
      <c r="M628" s="698">
        <v>201592007.75000027</v>
      </c>
      <c r="N628" s="698"/>
      <c r="P628" s="698"/>
    </row>
    <row r="629" spans="1:16" ht="17.399999999999999" x14ac:dyDescent="0.3">
      <c r="A629" s="406"/>
      <c r="B629" s="698"/>
      <c r="C629" s="410" t="s">
        <v>3050</v>
      </c>
      <c r="D629" s="698"/>
      <c r="E629" s="698">
        <v>68596560.010000035</v>
      </c>
      <c r="F629" s="698"/>
      <c r="G629" s="694">
        <v>282669.63</v>
      </c>
      <c r="H629" s="698"/>
      <c r="I629" s="694">
        <v>226483.88</v>
      </c>
      <c r="J629" s="694"/>
      <c r="K629" s="694">
        <v>0</v>
      </c>
      <c r="L629" s="698"/>
      <c r="M629" s="698">
        <v>69105713.520000026</v>
      </c>
      <c r="N629" s="698"/>
      <c r="P629" s="698"/>
    </row>
    <row r="630" spans="1:16" ht="17.399999999999999" x14ac:dyDescent="0.3">
      <c r="A630" s="406"/>
      <c r="B630" s="698"/>
      <c r="C630" s="410" t="s">
        <v>3051</v>
      </c>
      <c r="D630" s="698"/>
      <c r="E630" s="698">
        <v>5460663.9300000006</v>
      </c>
      <c r="F630" s="698"/>
      <c r="G630" s="694">
        <v>0</v>
      </c>
      <c r="H630" s="698"/>
      <c r="I630" s="694">
        <v>0</v>
      </c>
      <c r="J630" s="694"/>
      <c r="K630" s="694">
        <v>0</v>
      </c>
      <c r="L630" s="698"/>
      <c r="M630" s="698">
        <v>5460663.9300000006</v>
      </c>
      <c r="N630" s="698"/>
      <c r="P630" s="698"/>
    </row>
    <row r="631" spans="1:16" ht="17.399999999999999" x14ac:dyDescent="0.3">
      <c r="A631" s="406"/>
      <c r="B631" s="698"/>
      <c r="C631" s="410" t="s">
        <v>3052</v>
      </c>
      <c r="D631" s="698"/>
      <c r="E631" s="698">
        <v>0</v>
      </c>
      <c r="F631" s="698"/>
      <c r="G631" s="694">
        <v>0</v>
      </c>
      <c r="H631" s="698"/>
      <c r="I631" s="694">
        <v>0</v>
      </c>
      <c r="J631" s="694"/>
      <c r="K631" s="694">
        <v>0</v>
      </c>
      <c r="L631" s="698"/>
      <c r="M631" s="698">
        <v>0</v>
      </c>
      <c r="N631" s="698"/>
      <c r="P631" s="698"/>
    </row>
    <row r="632" spans="1:16" s="422" customFormat="1" ht="17.399999999999999" x14ac:dyDescent="0.3">
      <c r="A632" s="474"/>
      <c r="B632" s="700"/>
      <c r="C632" s="423" t="s">
        <v>2998</v>
      </c>
      <c r="D632" s="700"/>
      <c r="E632" s="700">
        <v>0</v>
      </c>
      <c r="F632" s="700"/>
      <c r="G632" s="685">
        <v>0</v>
      </c>
      <c r="H632" s="700"/>
      <c r="I632" s="685">
        <v>0</v>
      </c>
      <c r="J632" s="685"/>
      <c r="K632" s="685">
        <v>0</v>
      </c>
      <c r="L632" s="700"/>
      <c r="M632" s="700">
        <v>0</v>
      </c>
      <c r="N632" s="700"/>
      <c r="P632" s="700"/>
    </row>
    <row r="633" spans="1:16" s="422" customFormat="1" ht="18" thickBot="1" x14ac:dyDescent="0.35">
      <c r="A633" s="474"/>
      <c r="B633" s="555"/>
      <c r="C633" s="424"/>
      <c r="D633" s="555"/>
      <c r="E633" s="645">
        <v>3251256603.8100009</v>
      </c>
      <c r="F633" s="555"/>
      <c r="G633" s="645">
        <v>7711200.3799999999</v>
      </c>
      <c r="H633" s="555"/>
      <c r="I633" s="645">
        <v>4907066.62</v>
      </c>
      <c r="J633" s="555"/>
      <c r="K633" s="645">
        <v>5985788.54</v>
      </c>
      <c r="L633" s="555"/>
      <c r="M633" s="645">
        <v>3269860659.3500009</v>
      </c>
      <c r="N633" s="555"/>
      <c r="P633" s="555"/>
    </row>
    <row r="634" spans="1:16" ht="18" thickTop="1" x14ac:dyDescent="0.3">
      <c r="A634" s="406"/>
      <c r="B634" s="470"/>
      <c r="C634" s="453"/>
      <c r="D634" s="470"/>
      <c r="E634" s="470"/>
      <c r="F634" s="470"/>
      <c r="G634" s="453"/>
      <c r="H634" s="453"/>
      <c r="I634" s="470"/>
      <c r="J634" s="470"/>
      <c r="K634" s="470"/>
      <c r="L634" s="470"/>
      <c r="M634" s="406"/>
      <c r="N634" s="470"/>
      <c r="P634" s="470"/>
    </row>
    <row r="635" spans="1:16" ht="17.399999999999999" x14ac:dyDescent="0.3">
      <c r="A635" s="406"/>
      <c r="B635" s="453"/>
      <c r="C635" s="453"/>
      <c r="D635" s="453"/>
      <c r="E635" s="737" t="s">
        <v>2930</v>
      </c>
      <c r="F635" s="737"/>
      <c r="G635" s="737"/>
      <c r="H635" s="737"/>
      <c r="I635" s="737"/>
      <c r="J635" s="737"/>
      <c r="K635" s="737"/>
      <c r="L635" s="737"/>
      <c r="M635" s="737"/>
      <c r="N635" s="506"/>
      <c r="P635" s="377"/>
    </row>
    <row r="636" spans="1:16" ht="17.399999999999999" x14ac:dyDescent="0.3">
      <c r="A636" s="692"/>
      <c r="B636" s="693"/>
      <c r="C636" s="636"/>
      <c r="D636" s="693"/>
      <c r="E636" s="636" t="s">
        <v>3035</v>
      </c>
      <c r="F636" s="693"/>
      <c r="G636" s="636"/>
      <c r="H636" s="693"/>
      <c r="I636" s="636"/>
      <c r="J636" s="693"/>
      <c r="K636" s="636"/>
      <c r="L636" s="693"/>
      <c r="M636" s="636"/>
      <c r="N636" s="693"/>
      <c r="P636" s="693"/>
    </row>
    <row r="637" spans="1:16" ht="17.399999999999999" x14ac:dyDescent="0.3">
      <c r="A637" s="692"/>
      <c r="B637" s="693"/>
      <c r="C637" s="636"/>
      <c r="D637" s="693"/>
      <c r="E637" s="636" t="s">
        <v>3036</v>
      </c>
      <c r="F637" s="693"/>
      <c r="G637" s="636" t="s">
        <v>3037</v>
      </c>
      <c r="H637" s="693"/>
      <c r="I637" s="636" t="s">
        <v>3038</v>
      </c>
      <c r="J637" s="693"/>
      <c r="K637" s="636" t="s">
        <v>3039</v>
      </c>
      <c r="L637" s="693"/>
      <c r="M637" s="636"/>
      <c r="N637" s="693"/>
      <c r="P637" s="693"/>
    </row>
    <row r="638" spans="1:16" ht="30" customHeight="1" x14ac:dyDescent="0.3">
      <c r="A638" s="503" t="s">
        <v>2938</v>
      </c>
      <c r="B638" s="693"/>
      <c r="C638" s="637" t="s">
        <v>2984</v>
      </c>
      <c r="D638" s="693"/>
      <c r="E638" s="637" t="s">
        <v>3040</v>
      </c>
      <c r="F638" s="693"/>
      <c r="G638" s="637" t="s">
        <v>3040</v>
      </c>
      <c r="H638" s="693"/>
      <c r="I638" s="637" t="s">
        <v>3040</v>
      </c>
      <c r="J638" s="693"/>
      <c r="K638" s="637" t="s">
        <v>3040</v>
      </c>
      <c r="L638" s="693"/>
      <c r="M638" s="637" t="s">
        <v>146</v>
      </c>
      <c r="N638" s="693"/>
      <c r="P638" s="693"/>
    </row>
    <row r="639" spans="1:16" ht="17.399999999999999" x14ac:dyDescent="0.3">
      <c r="A639" s="406" t="s">
        <v>2949</v>
      </c>
      <c r="B639" s="698"/>
      <c r="C639" s="410" t="s">
        <v>2985</v>
      </c>
      <c r="D639" s="698"/>
      <c r="E639" s="698">
        <v>20704525.239999998</v>
      </c>
      <c r="F639" s="698"/>
      <c r="G639" s="694">
        <v>0</v>
      </c>
      <c r="H639" s="698"/>
      <c r="I639" s="694">
        <v>0</v>
      </c>
      <c r="J639" s="694"/>
      <c r="K639" s="694">
        <v>0</v>
      </c>
      <c r="L639" s="698"/>
      <c r="M639" s="698">
        <v>20704525.239999998</v>
      </c>
      <c r="N639" s="698"/>
      <c r="P639" s="698"/>
    </row>
    <row r="640" spans="1:16" ht="17.399999999999999" x14ac:dyDescent="0.3">
      <c r="A640" s="406"/>
      <c r="B640" s="698"/>
      <c r="C640" s="410" t="s">
        <v>3041</v>
      </c>
      <c r="D640" s="698"/>
      <c r="E640" s="698">
        <v>14736126.609999996</v>
      </c>
      <c r="F640" s="698"/>
      <c r="G640" s="694">
        <v>0</v>
      </c>
      <c r="H640" s="698"/>
      <c r="I640" s="694">
        <v>0</v>
      </c>
      <c r="J640" s="694"/>
      <c r="K640" s="694">
        <v>0</v>
      </c>
      <c r="L640" s="698"/>
      <c r="M640" s="698">
        <v>14736126.609999996</v>
      </c>
      <c r="N640" s="698"/>
      <c r="P640" s="698"/>
    </row>
    <row r="641" spans="1:16" ht="17.399999999999999" x14ac:dyDescent="0.3">
      <c r="A641" s="406"/>
      <c r="B641" s="698"/>
      <c r="C641" s="410" t="s">
        <v>3042</v>
      </c>
      <c r="D641" s="698"/>
      <c r="E641" s="698">
        <v>39557042.259999968</v>
      </c>
      <c r="F641" s="698"/>
      <c r="G641" s="694">
        <v>0</v>
      </c>
      <c r="H641" s="698"/>
      <c r="I641" s="694">
        <v>0</v>
      </c>
      <c r="J641" s="694"/>
      <c r="K641" s="694">
        <v>0</v>
      </c>
      <c r="L641" s="698"/>
      <c r="M641" s="698">
        <v>39557042.259999968</v>
      </c>
      <c r="N641" s="698"/>
      <c r="P641" s="698"/>
    </row>
    <row r="642" spans="1:16" ht="17.399999999999999" x14ac:dyDescent="0.3">
      <c r="A642" s="406"/>
      <c r="B642" s="698"/>
      <c r="C642" s="410" t="s">
        <v>3043</v>
      </c>
      <c r="D642" s="698"/>
      <c r="E642" s="698">
        <v>47261492.679999992</v>
      </c>
      <c r="F642" s="698"/>
      <c r="G642" s="694">
        <v>0</v>
      </c>
      <c r="H642" s="698"/>
      <c r="I642" s="694">
        <v>0</v>
      </c>
      <c r="J642" s="694"/>
      <c r="K642" s="694">
        <v>129019.64</v>
      </c>
      <c r="L642" s="698"/>
      <c r="M642" s="698">
        <v>47390512.319999993</v>
      </c>
      <c r="N642" s="698"/>
      <c r="P642" s="698"/>
    </row>
    <row r="643" spans="1:16" ht="17.399999999999999" x14ac:dyDescent="0.3">
      <c r="A643" s="406"/>
      <c r="B643" s="698"/>
      <c r="C643" s="410" t="s">
        <v>3044</v>
      </c>
      <c r="D643" s="698"/>
      <c r="E643" s="698">
        <v>41291894.509999998</v>
      </c>
      <c r="F643" s="698"/>
      <c r="G643" s="694">
        <v>0</v>
      </c>
      <c r="H643" s="698"/>
      <c r="I643" s="694">
        <v>179488.27</v>
      </c>
      <c r="J643" s="694"/>
      <c r="K643" s="694">
        <v>0</v>
      </c>
      <c r="L643" s="698"/>
      <c r="M643" s="698">
        <v>41471382.780000001</v>
      </c>
      <c r="N643" s="698"/>
      <c r="P643" s="698"/>
    </row>
    <row r="644" spans="1:16" ht="17.399999999999999" x14ac:dyDescent="0.3">
      <c r="A644" s="406"/>
      <c r="B644" s="698"/>
      <c r="C644" s="410" t="s">
        <v>3045</v>
      </c>
      <c r="D644" s="698"/>
      <c r="E644" s="698">
        <v>34663465.190000013</v>
      </c>
      <c r="F644" s="698"/>
      <c r="G644" s="694">
        <v>236487.02</v>
      </c>
      <c r="H644" s="698"/>
      <c r="I644" s="694">
        <v>0</v>
      </c>
      <c r="J644" s="694"/>
      <c r="K644" s="694">
        <v>125094.42</v>
      </c>
      <c r="L644" s="698"/>
      <c r="M644" s="698">
        <v>35025046.630000018</v>
      </c>
      <c r="N644" s="698"/>
      <c r="P644" s="698"/>
    </row>
    <row r="645" spans="1:16" ht="17.399999999999999" x14ac:dyDescent="0.3">
      <c r="A645" s="406"/>
      <c r="B645" s="698"/>
      <c r="C645" s="410" t="s">
        <v>3046</v>
      </c>
      <c r="D645" s="698"/>
      <c r="E645" s="698">
        <v>43015072.309999987</v>
      </c>
      <c r="F645" s="698"/>
      <c r="G645" s="694">
        <v>348702.2</v>
      </c>
      <c r="H645" s="698"/>
      <c r="I645" s="694">
        <v>0</v>
      </c>
      <c r="J645" s="694"/>
      <c r="K645" s="694">
        <v>0</v>
      </c>
      <c r="L645" s="698"/>
      <c r="M645" s="698">
        <v>43363774.50999999</v>
      </c>
      <c r="N645" s="698"/>
      <c r="P645" s="698"/>
    </row>
    <row r="646" spans="1:16" ht="17.399999999999999" x14ac:dyDescent="0.3">
      <c r="A646" s="406"/>
      <c r="B646" s="698"/>
      <c r="C646" s="410" t="s">
        <v>3047</v>
      </c>
      <c r="D646" s="698"/>
      <c r="E646" s="698">
        <v>48486409.979999989</v>
      </c>
      <c r="F646" s="698"/>
      <c r="G646" s="694">
        <v>0</v>
      </c>
      <c r="H646" s="698"/>
      <c r="I646" s="694">
        <v>0</v>
      </c>
      <c r="J646" s="694"/>
      <c r="K646" s="694">
        <v>188189.39</v>
      </c>
      <c r="L646" s="700"/>
      <c r="M646" s="700">
        <v>48674599.36999999</v>
      </c>
      <c r="N646" s="698"/>
      <c r="P646" s="698"/>
    </row>
    <row r="647" spans="1:16" ht="17.399999999999999" x14ac:dyDescent="0.3">
      <c r="A647" s="406"/>
      <c r="B647" s="698"/>
      <c r="C647" s="410" t="s">
        <v>3048</v>
      </c>
      <c r="D647" s="698"/>
      <c r="E647" s="698">
        <v>54214023.049999982</v>
      </c>
      <c r="F647" s="698"/>
      <c r="G647" s="694">
        <v>384149.87</v>
      </c>
      <c r="H647" s="698"/>
      <c r="I647" s="694">
        <v>0</v>
      </c>
      <c r="J647" s="694"/>
      <c r="K647" s="694">
        <v>0</v>
      </c>
      <c r="L647" s="698"/>
      <c r="M647" s="698">
        <v>54598172.919999979</v>
      </c>
      <c r="N647" s="698"/>
      <c r="P647" s="698"/>
    </row>
    <row r="648" spans="1:16" ht="17.399999999999999" x14ac:dyDescent="0.3">
      <c r="A648" s="406"/>
      <c r="B648" s="698"/>
      <c r="C648" s="410" t="s">
        <v>3049</v>
      </c>
      <c r="D648" s="698"/>
      <c r="E648" s="698">
        <v>32392157.179999996</v>
      </c>
      <c r="F648" s="698"/>
      <c r="G648" s="694">
        <v>0</v>
      </c>
      <c r="H648" s="698"/>
      <c r="I648" s="694">
        <v>0</v>
      </c>
      <c r="J648" s="694"/>
      <c r="K648" s="694">
        <v>49474.29</v>
      </c>
      <c r="L648" s="698"/>
      <c r="M648" s="698">
        <v>32441631.469999995</v>
      </c>
      <c r="N648" s="698"/>
      <c r="P648" s="698"/>
    </row>
    <row r="649" spans="1:16" ht="17.399999999999999" x14ac:dyDescent="0.3">
      <c r="A649" s="406"/>
      <c r="B649" s="698"/>
      <c r="C649" s="410" t="s">
        <v>3050</v>
      </c>
      <c r="D649" s="698"/>
      <c r="E649" s="698">
        <v>11826436.229999999</v>
      </c>
      <c r="F649" s="698"/>
      <c r="G649" s="694">
        <v>0</v>
      </c>
      <c r="H649" s="698"/>
      <c r="I649" s="694">
        <v>0</v>
      </c>
      <c r="J649" s="694"/>
      <c r="K649" s="694">
        <v>135618.07999999999</v>
      </c>
      <c r="L649" s="698"/>
      <c r="M649" s="698">
        <v>11962054.309999999</v>
      </c>
      <c r="N649" s="698"/>
      <c r="P649" s="698"/>
    </row>
    <row r="650" spans="1:16" s="422" customFormat="1" ht="17.399999999999999" x14ac:dyDescent="0.3">
      <c r="A650" s="474"/>
      <c r="B650" s="700"/>
      <c r="C650" s="423" t="s">
        <v>3051</v>
      </c>
      <c r="D650" s="700"/>
      <c r="E650" s="700">
        <v>2868819.5500000003</v>
      </c>
      <c r="F650" s="700"/>
      <c r="G650" s="685">
        <v>0</v>
      </c>
      <c r="H650" s="700"/>
      <c r="I650" s="685">
        <v>0</v>
      </c>
      <c r="J650" s="685"/>
      <c r="K650" s="685">
        <v>0</v>
      </c>
      <c r="L650" s="700"/>
      <c r="M650" s="700">
        <v>2868819.5500000003</v>
      </c>
      <c r="N650" s="700"/>
      <c r="P650" s="700"/>
    </row>
    <row r="651" spans="1:16" s="422" customFormat="1" ht="17.399999999999999" x14ac:dyDescent="0.3">
      <c r="A651" s="474"/>
      <c r="B651" s="700"/>
      <c r="C651" s="423" t="s">
        <v>3052</v>
      </c>
      <c r="D651" s="700"/>
      <c r="E651" s="700">
        <v>0</v>
      </c>
      <c r="F651" s="700"/>
      <c r="G651" s="685">
        <v>0</v>
      </c>
      <c r="H651" s="700"/>
      <c r="I651" s="685">
        <v>0</v>
      </c>
      <c r="J651" s="685"/>
      <c r="K651" s="685">
        <v>0</v>
      </c>
      <c r="L651" s="700"/>
      <c r="M651" s="700">
        <v>0</v>
      </c>
      <c r="N651" s="700"/>
      <c r="P651" s="700"/>
    </row>
    <row r="652" spans="1:16" s="422" customFormat="1" ht="17.399999999999999" x14ac:dyDescent="0.3">
      <c r="A652" s="474"/>
      <c r="B652" s="700"/>
      <c r="C652" s="423" t="s">
        <v>2998</v>
      </c>
      <c r="D652" s="700"/>
      <c r="E652" s="700">
        <v>0</v>
      </c>
      <c r="F652" s="700"/>
      <c r="G652" s="685">
        <v>0</v>
      </c>
      <c r="H652" s="700"/>
      <c r="I652" s="685">
        <v>0</v>
      </c>
      <c r="J652" s="685"/>
      <c r="K652" s="685">
        <v>0</v>
      </c>
      <c r="L652" s="700"/>
      <c r="M652" s="700">
        <v>0</v>
      </c>
      <c r="N652" s="700"/>
      <c r="P652" s="700"/>
    </row>
    <row r="653" spans="1:16" s="422" customFormat="1" ht="18" thickBot="1" x14ac:dyDescent="0.35">
      <c r="A653" s="474"/>
      <c r="B653" s="555"/>
      <c r="C653" s="424"/>
      <c r="D653" s="555"/>
      <c r="E653" s="645">
        <v>391017464.78999996</v>
      </c>
      <c r="F653" s="555"/>
      <c r="G653" s="645">
        <v>969339.09</v>
      </c>
      <c r="H653" s="555"/>
      <c r="I653" s="645">
        <v>179488.27</v>
      </c>
      <c r="J653" s="555"/>
      <c r="K653" s="645">
        <v>627395.81999999995</v>
      </c>
      <c r="L653" s="555"/>
      <c r="M653" s="645">
        <v>392793687.96999991</v>
      </c>
      <c r="N653" s="555"/>
      <c r="P653" s="555"/>
    </row>
    <row r="654" spans="1:16" ht="18" thickTop="1" x14ac:dyDescent="0.3">
      <c r="A654" s="406"/>
      <c r="B654" s="470"/>
      <c r="C654" s="453"/>
      <c r="D654" s="470"/>
      <c r="E654" s="470"/>
      <c r="F654" s="470"/>
      <c r="G654" s="453"/>
      <c r="H654" s="453"/>
      <c r="I654" s="470"/>
      <c r="J654" s="470"/>
      <c r="K654" s="470"/>
      <c r="L654" s="470"/>
      <c r="M654" s="406"/>
      <c r="N654" s="470"/>
      <c r="P654" s="470"/>
    </row>
    <row r="655" spans="1:16" ht="17.399999999999999" x14ac:dyDescent="0.3">
      <c r="A655" s="474"/>
      <c r="B655" s="424"/>
      <c r="C655" s="424"/>
      <c r="D655" s="424"/>
      <c r="E655" s="738" t="s">
        <v>2930</v>
      </c>
      <c r="F655" s="738"/>
      <c r="G655" s="738"/>
      <c r="H655" s="738"/>
      <c r="I655" s="738"/>
      <c r="J655" s="738"/>
      <c r="K655" s="738"/>
      <c r="L655" s="738"/>
      <c r="M655" s="738"/>
      <c r="N655" s="506"/>
      <c r="P655" s="377"/>
    </row>
    <row r="656" spans="1:16" ht="17.399999999999999" x14ac:dyDescent="0.3">
      <c r="A656" s="692"/>
      <c r="B656" s="693"/>
      <c r="C656" s="560"/>
      <c r="D656" s="693"/>
      <c r="E656" s="560" t="s">
        <v>3035</v>
      </c>
      <c r="F656" s="693"/>
      <c r="G656" s="560"/>
      <c r="H656" s="693"/>
      <c r="I656" s="560"/>
      <c r="J656" s="693"/>
      <c r="K656" s="560"/>
      <c r="L656" s="693"/>
      <c r="M656" s="560"/>
      <c r="N656" s="693"/>
      <c r="P656" s="693"/>
    </row>
    <row r="657" spans="1:16" ht="17.399999999999999" x14ac:dyDescent="0.3">
      <c r="A657" s="692"/>
      <c r="B657" s="693"/>
      <c r="C657" s="560"/>
      <c r="D657" s="693"/>
      <c r="E657" s="560" t="s">
        <v>3036</v>
      </c>
      <c r="F657" s="693"/>
      <c r="G657" s="560" t="s">
        <v>3037</v>
      </c>
      <c r="H657" s="693"/>
      <c r="I657" s="560" t="s">
        <v>3038</v>
      </c>
      <c r="J657" s="693"/>
      <c r="K657" s="560" t="s">
        <v>3039</v>
      </c>
      <c r="L657" s="693"/>
      <c r="M657" s="560"/>
      <c r="N657" s="693"/>
      <c r="P657" s="693"/>
    </row>
    <row r="658" spans="1:16" ht="25.8" customHeight="1" x14ac:dyDescent="0.3">
      <c r="A658" s="496" t="s">
        <v>2938</v>
      </c>
      <c r="B658" s="693"/>
      <c r="C658" s="637" t="s">
        <v>2984</v>
      </c>
      <c r="D658" s="693"/>
      <c r="E658" s="603" t="s">
        <v>3040</v>
      </c>
      <c r="F658" s="693"/>
      <c r="G658" s="603" t="s">
        <v>3040</v>
      </c>
      <c r="H658" s="693"/>
      <c r="I658" s="603" t="s">
        <v>3040</v>
      </c>
      <c r="J658" s="693"/>
      <c r="K658" s="603" t="s">
        <v>3040</v>
      </c>
      <c r="L658" s="693"/>
      <c r="M658" s="603" t="s">
        <v>146</v>
      </c>
      <c r="N658" s="693"/>
      <c r="P658" s="693"/>
    </row>
    <row r="659" spans="1:16" ht="17.399999999999999" x14ac:dyDescent="0.3">
      <c r="A659" s="474" t="s">
        <v>2950</v>
      </c>
      <c r="B659" s="685"/>
      <c r="C659" s="423" t="s">
        <v>2985</v>
      </c>
      <c r="D659" s="685"/>
      <c r="E659" s="698">
        <v>2175867.9700000002</v>
      </c>
      <c r="F659" s="698"/>
      <c r="G659" s="694">
        <v>0</v>
      </c>
      <c r="H659" s="698"/>
      <c r="I659" s="694">
        <v>0</v>
      </c>
      <c r="J659" s="694"/>
      <c r="K659" s="694">
        <v>0</v>
      </c>
      <c r="L659" s="685"/>
      <c r="M659" s="685">
        <v>2175867.9700000002</v>
      </c>
      <c r="N659" s="685"/>
      <c r="P659" s="685"/>
    </row>
    <row r="660" spans="1:16" ht="17.399999999999999" x14ac:dyDescent="0.3">
      <c r="A660" s="474"/>
      <c r="B660" s="685"/>
      <c r="C660" s="423" t="s">
        <v>3041</v>
      </c>
      <c r="D660" s="685"/>
      <c r="E660" s="698">
        <v>1376893.83</v>
      </c>
      <c r="F660" s="698"/>
      <c r="G660" s="694">
        <v>0</v>
      </c>
      <c r="H660" s="698"/>
      <c r="I660" s="694">
        <v>0</v>
      </c>
      <c r="J660" s="694"/>
      <c r="K660" s="694">
        <v>107055.3</v>
      </c>
      <c r="L660" s="685"/>
      <c r="M660" s="685">
        <v>1483949.1300000001</v>
      </c>
      <c r="N660" s="685"/>
      <c r="P660" s="685"/>
    </row>
    <row r="661" spans="1:16" ht="17.399999999999999" x14ac:dyDescent="0.3">
      <c r="A661" s="474"/>
      <c r="B661" s="685"/>
      <c r="C661" s="423" t="s">
        <v>3042</v>
      </c>
      <c r="D661" s="685"/>
      <c r="E661" s="698">
        <v>1993542.52</v>
      </c>
      <c r="F661" s="698"/>
      <c r="G661" s="694">
        <v>0</v>
      </c>
      <c r="H661" s="698"/>
      <c r="I661" s="694">
        <v>0</v>
      </c>
      <c r="J661" s="694"/>
      <c r="K661" s="694">
        <v>0</v>
      </c>
      <c r="L661" s="685"/>
      <c r="M661" s="685">
        <v>1993542.52</v>
      </c>
      <c r="N661" s="685"/>
      <c r="P661" s="685"/>
    </row>
    <row r="662" spans="1:16" ht="17.399999999999999" x14ac:dyDescent="0.3">
      <c r="A662" s="474"/>
      <c r="B662" s="685"/>
      <c r="C662" s="423" t="s">
        <v>3043</v>
      </c>
      <c r="D662" s="685"/>
      <c r="E662" s="698">
        <v>2463846.4400000004</v>
      </c>
      <c r="F662" s="698"/>
      <c r="G662" s="694">
        <v>0</v>
      </c>
      <c r="H662" s="698"/>
      <c r="I662" s="694">
        <v>0</v>
      </c>
      <c r="J662" s="694"/>
      <c r="K662" s="694">
        <v>0</v>
      </c>
      <c r="L662" s="685"/>
      <c r="M662" s="685">
        <v>2463846.4400000004</v>
      </c>
      <c r="N662" s="685"/>
      <c r="P662" s="685"/>
    </row>
    <row r="663" spans="1:16" ht="17.399999999999999" x14ac:dyDescent="0.3">
      <c r="A663" s="474"/>
      <c r="B663" s="685"/>
      <c r="C663" s="423" t="s">
        <v>3044</v>
      </c>
      <c r="D663" s="685"/>
      <c r="E663" s="698">
        <v>2439365.0699999998</v>
      </c>
      <c r="F663" s="698"/>
      <c r="G663" s="694">
        <v>0</v>
      </c>
      <c r="H663" s="698"/>
      <c r="I663" s="694">
        <v>0</v>
      </c>
      <c r="J663" s="694"/>
      <c r="K663" s="694">
        <v>0</v>
      </c>
      <c r="L663" s="685"/>
      <c r="M663" s="685">
        <v>2439365.0699999998</v>
      </c>
      <c r="N663" s="685"/>
      <c r="P663" s="685"/>
    </row>
    <row r="664" spans="1:16" ht="17.399999999999999" x14ac:dyDescent="0.3">
      <c r="A664" s="474"/>
      <c r="B664" s="685"/>
      <c r="C664" s="423" t="s">
        <v>3045</v>
      </c>
      <c r="D664" s="685"/>
      <c r="E664" s="698">
        <v>1608598.14</v>
      </c>
      <c r="F664" s="698"/>
      <c r="G664" s="694">
        <v>0</v>
      </c>
      <c r="H664" s="698"/>
      <c r="I664" s="694">
        <v>0</v>
      </c>
      <c r="J664" s="694"/>
      <c r="K664" s="694">
        <v>0</v>
      </c>
      <c r="L664" s="685"/>
      <c r="M664" s="685">
        <v>1608598.14</v>
      </c>
      <c r="N664" s="685"/>
      <c r="P664" s="685"/>
    </row>
    <row r="665" spans="1:16" ht="17.399999999999999" x14ac:dyDescent="0.3">
      <c r="A665" s="474"/>
      <c r="B665" s="685"/>
      <c r="C665" s="423" t="s">
        <v>3046</v>
      </c>
      <c r="D665" s="685"/>
      <c r="E665" s="698">
        <v>1465775.73</v>
      </c>
      <c r="F665" s="698"/>
      <c r="G665" s="694">
        <v>0</v>
      </c>
      <c r="H665" s="698"/>
      <c r="I665" s="694">
        <v>0</v>
      </c>
      <c r="J665" s="694"/>
      <c r="K665" s="694">
        <v>0</v>
      </c>
      <c r="L665" s="685"/>
      <c r="M665" s="685">
        <v>1465775.73</v>
      </c>
      <c r="N665" s="685"/>
      <c r="O665" s="640"/>
      <c r="P665" s="685"/>
    </row>
    <row r="666" spans="1:16" ht="17.399999999999999" x14ac:dyDescent="0.3">
      <c r="A666" s="474"/>
      <c r="B666" s="685"/>
      <c r="C666" s="423" t="s">
        <v>3047</v>
      </c>
      <c r="D666" s="685"/>
      <c r="E666" s="698">
        <v>1914849.4100000001</v>
      </c>
      <c r="F666" s="698"/>
      <c r="G666" s="694">
        <v>0</v>
      </c>
      <c r="H666" s="698"/>
      <c r="I666" s="694">
        <v>0</v>
      </c>
      <c r="J666" s="694"/>
      <c r="K666" s="694">
        <v>0</v>
      </c>
      <c r="L666" s="685"/>
      <c r="M666" s="685">
        <v>1914849.4100000001</v>
      </c>
      <c r="N666" s="685"/>
      <c r="P666" s="685"/>
    </row>
    <row r="667" spans="1:16" ht="17.399999999999999" x14ac:dyDescent="0.3">
      <c r="A667" s="474"/>
      <c r="B667" s="685"/>
      <c r="C667" s="423" t="s">
        <v>3048</v>
      </c>
      <c r="D667" s="685"/>
      <c r="E667" s="698">
        <v>5882265.2600000007</v>
      </c>
      <c r="F667" s="698"/>
      <c r="G667" s="694">
        <v>0</v>
      </c>
      <c r="H667" s="698"/>
      <c r="I667" s="694">
        <v>0</v>
      </c>
      <c r="J667" s="694"/>
      <c r="K667" s="694">
        <v>0</v>
      </c>
      <c r="L667" s="685"/>
      <c r="M667" s="685">
        <v>5882265.2600000007</v>
      </c>
      <c r="N667" s="685"/>
      <c r="P667" s="685"/>
    </row>
    <row r="668" spans="1:16" ht="17.399999999999999" x14ac:dyDescent="0.3">
      <c r="A668" s="474"/>
      <c r="B668" s="685"/>
      <c r="C668" s="423" t="s">
        <v>3049</v>
      </c>
      <c r="D668" s="685"/>
      <c r="E668" s="698">
        <v>6501383.629999999</v>
      </c>
      <c r="F668" s="698"/>
      <c r="G668" s="694">
        <v>0</v>
      </c>
      <c r="H668" s="698"/>
      <c r="I668" s="694">
        <v>0</v>
      </c>
      <c r="J668" s="694"/>
      <c r="K668" s="694">
        <v>0</v>
      </c>
      <c r="L668" s="685"/>
      <c r="M668" s="685">
        <v>6501383.629999999</v>
      </c>
      <c r="N668" s="685"/>
      <c r="P668" s="685"/>
    </row>
    <row r="669" spans="1:16" ht="17.399999999999999" x14ac:dyDescent="0.3">
      <c r="A669" s="474"/>
      <c r="B669" s="685"/>
      <c r="C669" s="423" t="s">
        <v>3050</v>
      </c>
      <c r="D669" s="685"/>
      <c r="E669" s="698">
        <v>1675343.5299999998</v>
      </c>
      <c r="F669" s="698"/>
      <c r="G669" s="694">
        <v>0</v>
      </c>
      <c r="H669" s="698"/>
      <c r="I669" s="694">
        <v>0</v>
      </c>
      <c r="J669" s="694"/>
      <c r="K669" s="694">
        <v>0</v>
      </c>
      <c r="L669" s="685"/>
      <c r="M669" s="685">
        <v>1675343.5299999998</v>
      </c>
      <c r="N669" s="685"/>
      <c r="P669" s="685"/>
    </row>
    <row r="670" spans="1:16" ht="17.399999999999999" x14ac:dyDescent="0.3">
      <c r="A670" s="474"/>
      <c r="B670" s="685"/>
      <c r="C670" s="423" t="s">
        <v>3051</v>
      </c>
      <c r="D670" s="685"/>
      <c r="E670" s="698">
        <v>542173.42000000004</v>
      </c>
      <c r="F670" s="698"/>
      <c r="G670" s="694">
        <v>0</v>
      </c>
      <c r="H670" s="698"/>
      <c r="I670" s="694">
        <v>0</v>
      </c>
      <c r="J670" s="694"/>
      <c r="K670" s="694">
        <v>0</v>
      </c>
      <c r="L670" s="685"/>
      <c r="M670" s="685">
        <v>542173.42000000004</v>
      </c>
      <c r="N670" s="685"/>
      <c r="P670" s="685"/>
    </row>
    <row r="671" spans="1:16" ht="17.399999999999999" x14ac:dyDescent="0.3">
      <c r="A671" s="474"/>
      <c r="B671" s="685"/>
      <c r="C671" s="423" t="s">
        <v>3052</v>
      </c>
      <c r="D671" s="685"/>
      <c r="E671" s="698">
        <v>0</v>
      </c>
      <c r="F671" s="698"/>
      <c r="G671" s="694">
        <v>0</v>
      </c>
      <c r="H671" s="698"/>
      <c r="I671" s="694">
        <v>0</v>
      </c>
      <c r="J671" s="694"/>
      <c r="K671" s="694">
        <v>0</v>
      </c>
      <c r="L671" s="685"/>
      <c r="M671" s="685">
        <v>0</v>
      </c>
      <c r="N671" s="685"/>
      <c r="P671" s="685"/>
    </row>
    <row r="672" spans="1:16" s="422" customFormat="1" ht="17.399999999999999" x14ac:dyDescent="0.3">
      <c r="A672" s="474"/>
      <c r="B672" s="685"/>
      <c r="C672" s="423" t="s">
        <v>2998</v>
      </c>
      <c r="D672" s="685"/>
      <c r="E672" s="700">
        <v>0</v>
      </c>
      <c r="F672" s="700"/>
      <c r="G672" s="685">
        <v>0</v>
      </c>
      <c r="H672" s="700"/>
      <c r="I672" s="685">
        <v>0</v>
      </c>
      <c r="J672" s="685"/>
      <c r="K672" s="685">
        <v>0</v>
      </c>
      <c r="L672" s="685"/>
      <c r="M672" s="685">
        <v>0</v>
      </c>
      <c r="N672" s="685"/>
      <c r="P672" s="685"/>
    </row>
    <row r="673" spans="1:17" s="422" customFormat="1" ht="18" thickBot="1" x14ac:dyDescent="0.35">
      <c r="A673" s="474"/>
      <c r="B673" s="685"/>
      <c r="C673" s="424"/>
      <c r="D673" s="685"/>
      <c r="E673" s="686">
        <v>30039904.950000003</v>
      </c>
      <c r="F673" s="685"/>
      <c r="G673" s="686">
        <v>0</v>
      </c>
      <c r="H673" s="685"/>
      <c r="I673" s="686">
        <v>0</v>
      </c>
      <c r="J673" s="685"/>
      <c r="K673" s="686">
        <v>107055.3</v>
      </c>
      <c r="L673" s="685"/>
      <c r="M673" s="686">
        <v>30146960.250000004</v>
      </c>
      <c r="N673" s="685"/>
      <c r="O673" s="547"/>
      <c r="P673" s="685"/>
    </row>
    <row r="674" spans="1:17" s="422" customFormat="1" ht="18" thickTop="1" x14ac:dyDescent="0.3">
      <c r="E674" s="547">
        <v>33782843310.220005</v>
      </c>
      <c r="G674" s="547">
        <v>62196205.63000001</v>
      </c>
      <c r="I674" s="547">
        <v>24572092.219999995</v>
      </c>
      <c r="K674" s="547">
        <v>38312327.719999999</v>
      </c>
      <c r="M674" s="642">
        <v>33907923935.790001</v>
      </c>
      <c r="N674" s="473"/>
      <c r="P674" s="473"/>
    </row>
    <row r="675" spans="1:17" ht="17.399999999999999" x14ac:dyDescent="0.3">
      <c r="A675" s="734" t="s">
        <v>2999</v>
      </c>
      <c r="B675" s="734"/>
      <c r="C675" s="734"/>
      <c r="D675" s="734"/>
      <c r="E675" s="734"/>
      <c r="F675" s="734"/>
      <c r="G675" s="734"/>
      <c r="H675" s="734"/>
      <c r="I675" s="734"/>
      <c r="J675" s="734"/>
      <c r="K675" s="734"/>
      <c r="L675" s="734"/>
      <c r="M675" s="734"/>
      <c r="N675" s="470"/>
      <c r="P675" s="470"/>
    </row>
    <row r="676" spans="1:17" ht="17.399999999999999" x14ac:dyDescent="0.3">
      <c r="A676" s="702"/>
      <c r="B676" s="702"/>
      <c r="C676" s="702"/>
      <c r="D676" s="702"/>
      <c r="E676" s="702"/>
      <c r="F676" s="702"/>
      <c r="G676" s="702"/>
      <c r="H676" s="702"/>
      <c r="I676" s="702"/>
      <c r="J676" s="702"/>
      <c r="K676" s="702"/>
      <c r="L676" s="702"/>
      <c r="M676" s="702"/>
      <c r="N676" s="470"/>
      <c r="P676" s="470"/>
    </row>
    <row r="677" spans="1:17" ht="19.2" x14ac:dyDescent="0.3">
      <c r="A677" s="634" t="s">
        <v>3055</v>
      </c>
      <c r="B677" s="617"/>
      <c r="C677" s="566"/>
      <c r="D677" s="617"/>
      <c r="E677" s="617"/>
      <c r="F677" s="617"/>
      <c r="G677" s="635"/>
      <c r="H677" s="635"/>
      <c r="I677" s="617"/>
      <c r="J677" s="617"/>
      <c r="K677" s="617"/>
      <c r="L677" s="617"/>
      <c r="M677" s="532"/>
      <c r="N677" s="617"/>
      <c r="O677" s="532"/>
      <c r="P677" s="617"/>
      <c r="Q677" s="532"/>
    </row>
    <row r="678" spans="1:17" ht="17.399999999999999" x14ac:dyDescent="0.3">
      <c r="A678" s="406"/>
      <c r="B678" s="470"/>
      <c r="C678" s="453"/>
      <c r="D678" s="470"/>
      <c r="E678" s="470"/>
      <c r="F678" s="470"/>
      <c r="G678" s="453"/>
      <c r="H678" s="453"/>
      <c r="I678" s="470"/>
      <c r="J678" s="470"/>
      <c r="K678" s="470"/>
      <c r="L678" s="470"/>
      <c r="M678" s="406"/>
      <c r="N678" s="470"/>
      <c r="O678" s="510"/>
      <c r="P678" s="470"/>
      <c r="Q678" s="510"/>
    </row>
    <row r="679" spans="1:17" ht="17.399999999999999" x14ac:dyDescent="0.3">
      <c r="A679" s="406"/>
      <c r="B679" s="453"/>
      <c r="C679" s="733" t="s">
        <v>3056</v>
      </c>
      <c r="D679" s="733"/>
      <c r="E679" s="733"/>
      <c r="F679" s="733"/>
      <c r="G679" s="733"/>
      <c r="H679" s="733"/>
      <c r="I679" s="733"/>
      <c r="J679" s="733"/>
      <c r="K679" s="733"/>
      <c r="L679" s="733"/>
      <c r="M679" s="733"/>
      <c r="N679" s="733"/>
      <c r="O679" s="733"/>
      <c r="P679" s="733"/>
      <c r="Q679" s="733"/>
    </row>
    <row r="680" spans="1:17" ht="17.399999999999999" x14ac:dyDescent="0.3">
      <c r="A680" s="692"/>
      <c r="B680" s="693"/>
      <c r="C680" s="636"/>
      <c r="D680" s="693"/>
      <c r="E680" s="636"/>
      <c r="F680" s="693"/>
      <c r="G680" s="636"/>
      <c r="H680" s="693"/>
      <c r="I680" s="636"/>
      <c r="J680" s="693"/>
      <c r="K680" s="636"/>
      <c r="L680" s="693"/>
      <c r="M680" s="636"/>
      <c r="N680" s="693"/>
      <c r="O680" s="510"/>
      <c r="P680" s="693"/>
      <c r="Q680" s="636"/>
    </row>
    <row r="681" spans="1:17" ht="17.399999999999999" x14ac:dyDescent="0.3">
      <c r="A681" s="680" t="s">
        <v>2984</v>
      </c>
      <c r="B681" s="693"/>
      <c r="C681" s="637" t="s">
        <v>2953</v>
      </c>
      <c r="D681" s="693"/>
      <c r="E681" s="637" t="s">
        <v>3057</v>
      </c>
      <c r="F681" s="693"/>
      <c r="G681" s="637" t="s">
        <v>2955</v>
      </c>
      <c r="H681" s="693"/>
      <c r="I681" s="637" t="s">
        <v>2956</v>
      </c>
      <c r="J681" s="693"/>
      <c r="K681" s="637" t="s">
        <v>2957</v>
      </c>
      <c r="L681" s="693"/>
      <c r="M681" s="637" t="s">
        <v>2958</v>
      </c>
      <c r="N681" s="693"/>
      <c r="O681" s="703" t="s">
        <v>3058</v>
      </c>
      <c r="P681" s="693"/>
      <c r="Q681" s="637" t="s">
        <v>146</v>
      </c>
    </row>
    <row r="682" spans="1:17" ht="17.399999999999999" x14ac:dyDescent="0.3">
      <c r="A682" s="410" t="s">
        <v>2985</v>
      </c>
      <c r="B682" s="694"/>
      <c r="C682" s="694">
        <v>22169369.129999999</v>
      </c>
      <c r="D682" s="694"/>
      <c r="E682" s="694">
        <v>8746289.8400000036</v>
      </c>
      <c r="F682" s="694"/>
      <c r="G682" s="694">
        <v>22326399.179999989</v>
      </c>
      <c r="H682" s="694"/>
      <c r="I682" s="694">
        <v>70943063.240000054</v>
      </c>
      <c r="J682" s="694"/>
      <c r="K682" s="694">
        <v>168389824.05999994</v>
      </c>
      <c r="L682" s="694"/>
      <c r="M682" s="694">
        <v>233564861.57000047</v>
      </c>
      <c r="N682" s="694"/>
      <c r="O682" s="694">
        <v>1352989014.0599992</v>
      </c>
      <c r="P682" s="694"/>
      <c r="Q682" s="694">
        <v>1879128821.0799997</v>
      </c>
    </row>
    <row r="683" spans="1:17" ht="17.399999999999999" x14ac:dyDescent="0.3">
      <c r="A683" s="410" t="s">
        <v>3041</v>
      </c>
      <c r="B683" s="694"/>
      <c r="C683" s="694">
        <v>10570611.49</v>
      </c>
      <c r="D683" s="694"/>
      <c r="E683" s="694">
        <v>15734665.510000005</v>
      </c>
      <c r="F683" s="694"/>
      <c r="G683" s="694">
        <v>24934695.489999998</v>
      </c>
      <c r="H683" s="694"/>
      <c r="I683" s="694">
        <v>82849249.419999927</v>
      </c>
      <c r="J683" s="694"/>
      <c r="K683" s="694">
        <v>175813616.05000001</v>
      </c>
      <c r="L683" s="694"/>
      <c r="M683" s="694">
        <v>272906219.54000002</v>
      </c>
      <c r="N683" s="694"/>
      <c r="O683" s="694">
        <v>1185041746.8000028</v>
      </c>
      <c r="P683" s="694"/>
      <c r="Q683" s="694">
        <v>1767850804.3000028</v>
      </c>
    </row>
    <row r="684" spans="1:17" ht="17.399999999999999" x14ac:dyDescent="0.3">
      <c r="A684" s="410" t="s">
        <v>3042</v>
      </c>
      <c r="B684" s="694"/>
      <c r="C684" s="694">
        <v>17702436.849999998</v>
      </c>
      <c r="D684" s="694"/>
      <c r="E684" s="694">
        <v>23399315.00999999</v>
      </c>
      <c r="F684" s="694"/>
      <c r="G684" s="694">
        <v>51680200.190000035</v>
      </c>
      <c r="H684" s="694"/>
      <c r="I684" s="694">
        <v>127401868.81999998</v>
      </c>
      <c r="J684" s="694"/>
      <c r="K684" s="694">
        <v>264275136.05000016</v>
      </c>
      <c r="L684" s="694"/>
      <c r="M684" s="694">
        <v>403157290.56999904</v>
      </c>
      <c r="N684" s="694"/>
      <c r="O684" s="694">
        <v>1675814401.93999</v>
      </c>
      <c r="P684" s="694"/>
      <c r="Q684" s="694">
        <v>2563430649.4299893</v>
      </c>
    </row>
    <row r="685" spans="1:17" ht="17.399999999999999" x14ac:dyDescent="0.3">
      <c r="A685" s="410" t="s">
        <v>3043</v>
      </c>
      <c r="B685" s="694"/>
      <c r="C685" s="694">
        <v>7591685.9499999983</v>
      </c>
      <c r="D685" s="694"/>
      <c r="E685" s="694">
        <v>29964160.339999985</v>
      </c>
      <c r="F685" s="694"/>
      <c r="G685" s="694">
        <v>62652747.269999988</v>
      </c>
      <c r="H685" s="694"/>
      <c r="I685" s="694">
        <v>162672450.26999998</v>
      </c>
      <c r="J685" s="694"/>
      <c r="K685" s="694">
        <v>327953702.41000074</v>
      </c>
      <c r="L685" s="694"/>
      <c r="M685" s="694">
        <v>477313978.24000037</v>
      </c>
      <c r="N685" s="694"/>
      <c r="O685" s="694">
        <v>1915769238.3600032</v>
      </c>
      <c r="P685" s="694"/>
      <c r="Q685" s="694">
        <v>2983917962.8400044</v>
      </c>
    </row>
    <row r="686" spans="1:17" ht="17.399999999999999" x14ac:dyDescent="0.3">
      <c r="A686" s="410" t="s">
        <v>3044</v>
      </c>
      <c r="B686" s="694"/>
      <c r="C686" s="694">
        <v>6293997.129999999</v>
      </c>
      <c r="D686" s="694"/>
      <c r="E686" s="694">
        <v>27492700.359999981</v>
      </c>
      <c r="F686" s="694"/>
      <c r="G686" s="694">
        <v>71487442.969999984</v>
      </c>
      <c r="H686" s="694"/>
      <c r="I686" s="694">
        <v>163732331.52999991</v>
      </c>
      <c r="J686" s="694"/>
      <c r="K686" s="694">
        <v>327353358.04000074</v>
      </c>
      <c r="L686" s="694"/>
      <c r="M686" s="694">
        <v>517144262.68000072</v>
      </c>
      <c r="N686" s="694"/>
      <c r="O686" s="694">
        <v>1950340616.0200019</v>
      </c>
      <c r="P686" s="694"/>
      <c r="Q686" s="694">
        <v>3063844708.7300034</v>
      </c>
    </row>
    <row r="687" spans="1:17" ht="17.399999999999999" x14ac:dyDescent="0.3">
      <c r="A687" s="410" t="s">
        <v>3045</v>
      </c>
      <c r="B687" s="694"/>
      <c r="C687" s="694">
        <v>14696585.42</v>
      </c>
      <c r="D687" s="694"/>
      <c r="E687" s="694">
        <v>32883446.920000002</v>
      </c>
      <c r="F687" s="694"/>
      <c r="G687" s="694">
        <v>56278247.239999972</v>
      </c>
      <c r="H687" s="694"/>
      <c r="I687" s="694">
        <v>186168218.78999999</v>
      </c>
      <c r="J687" s="694"/>
      <c r="K687" s="694">
        <v>374650380.79000074</v>
      </c>
      <c r="L687" s="694"/>
      <c r="M687" s="694">
        <v>577558025.58999979</v>
      </c>
      <c r="N687" s="694"/>
      <c r="O687" s="694">
        <v>2030501778.4299939</v>
      </c>
      <c r="P687" s="694"/>
      <c r="Q687" s="694">
        <v>3272736683.1799946</v>
      </c>
    </row>
    <row r="688" spans="1:17" ht="17.399999999999999" x14ac:dyDescent="0.3">
      <c r="A688" s="410" t="s">
        <v>3046</v>
      </c>
      <c r="B688" s="694"/>
      <c r="C688" s="694">
        <v>18220789.830000002</v>
      </c>
      <c r="D688" s="694"/>
      <c r="E688" s="694">
        <v>29277196.870000016</v>
      </c>
      <c r="F688" s="694"/>
      <c r="G688" s="694">
        <v>62496975.349999994</v>
      </c>
      <c r="H688" s="694"/>
      <c r="I688" s="694">
        <v>206772038.12000018</v>
      </c>
      <c r="J688" s="694"/>
      <c r="K688" s="694">
        <v>444282418.65000021</v>
      </c>
      <c r="L688" s="694"/>
      <c r="M688" s="694">
        <v>663967159.80999815</v>
      </c>
      <c r="N688" s="694"/>
      <c r="O688" s="694">
        <v>2241566740.4299955</v>
      </c>
      <c r="P688" s="694"/>
      <c r="Q688" s="694">
        <v>3666583319.0599942</v>
      </c>
    </row>
    <row r="689" spans="1:17" ht="17.399999999999999" x14ac:dyDescent="0.3">
      <c r="A689" s="410" t="s">
        <v>3047</v>
      </c>
      <c r="B689" s="694"/>
      <c r="C689" s="694">
        <v>31315590.710000001</v>
      </c>
      <c r="D689" s="694"/>
      <c r="E689" s="694">
        <v>37422450.030000001</v>
      </c>
      <c r="F689" s="694"/>
      <c r="G689" s="694">
        <v>73048951.819999993</v>
      </c>
      <c r="H689" s="694"/>
      <c r="I689" s="694">
        <v>253085260.61999986</v>
      </c>
      <c r="J689" s="694"/>
      <c r="K689" s="694">
        <v>469493335.86999971</v>
      </c>
      <c r="L689" s="694"/>
      <c r="M689" s="694">
        <v>763852963.16999948</v>
      </c>
      <c r="N689" s="694"/>
      <c r="O689" s="694">
        <v>2536518849.8799982</v>
      </c>
      <c r="P689" s="694"/>
      <c r="Q689" s="694">
        <v>4164737402.099997</v>
      </c>
    </row>
    <row r="690" spans="1:17" ht="17.399999999999999" x14ac:dyDescent="0.3">
      <c r="A690" s="410" t="s">
        <v>3048</v>
      </c>
      <c r="B690" s="694"/>
      <c r="C690" s="694">
        <v>37102768.989999987</v>
      </c>
      <c r="D690" s="694"/>
      <c r="E690" s="694">
        <v>30579059.840000007</v>
      </c>
      <c r="F690" s="694"/>
      <c r="G690" s="694">
        <v>97711051.25000003</v>
      </c>
      <c r="H690" s="694"/>
      <c r="I690" s="694">
        <v>280503922.22999972</v>
      </c>
      <c r="J690" s="694"/>
      <c r="K690" s="694">
        <v>564970732.91999996</v>
      </c>
      <c r="L690" s="694"/>
      <c r="M690" s="694">
        <v>785981361.32000303</v>
      </c>
      <c r="N690" s="694"/>
      <c r="O690" s="694">
        <v>2414523751.0400062</v>
      </c>
      <c r="P690" s="694"/>
      <c r="Q690" s="694">
        <v>4211372647.5900087</v>
      </c>
    </row>
    <row r="691" spans="1:17" ht="17.399999999999999" x14ac:dyDescent="0.3">
      <c r="A691" s="410" t="s">
        <v>3049</v>
      </c>
      <c r="B691" s="694"/>
      <c r="C691" s="694">
        <v>40181957.879999988</v>
      </c>
      <c r="D691" s="694"/>
      <c r="E691" s="694">
        <v>15186949.949999997</v>
      </c>
      <c r="F691" s="694"/>
      <c r="G691" s="694">
        <v>52593353.570000008</v>
      </c>
      <c r="H691" s="694"/>
      <c r="I691" s="694">
        <v>209254079.0400002</v>
      </c>
      <c r="J691" s="694"/>
      <c r="K691" s="694">
        <v>441815129.33000016</v>
      </c>
      <c r="L691" s="694"/>
      <c r="M691" s="694">
        <v>665624407.88000047</v>
      </c>
      <c r="N691" s="694"/>
      <c r="O691" s="694">
        <v>1885437354.2099969</v>
      </c>
      <c r="P691" s="694"/>
      <c r="Q691" s="694">
        <v>3310093231.8599977</v>
      </c>
    </row>
    <row r="692" spans="1:17" ht="17.399999999999999" x14ac:dyDescent="0.3">
      <c r="A692" s="410" t="s">
        <v>3050</v>
      </c>
      <c r="B692" s="694"/>
      <c r="C692" s="694">
        <v>20396340.639999997</v>
      </c>
      <c r="D692" s="694"/>
      <c r="E692" s="694">
        <v>11710817.159999998</v>
      </c>
      <c r="F692" s="694"/>
      <c r="G692" s="694">
        <v>44801154.019999988</v>
      </c>
      <c r="H692" s="694"/>
      <c r="I692" s="694">
        <v>158780029.05999997</v>
      </c>
      <c r="J692" s="694"/>
      <c r="K692" s="694">
        <v>297393798.21999991</v>
      </c>
      <c r="L692" s="694"/>
      <c r="M692" s="694">
        <v>455422197.26999944</v>
      </c>
      <c r="N692" s="694"/>
      <c r="O692" s="694">
        <v>1284900951.5699964</v>
      </c>
      <c r="P692" s="694"/>
      <c r="Q692" s="694">
        <v>2273405287.9399958</v>
      </c>
    </row>
    <row r="693" spans="1:17" ht="17.399999999999999" x14ac:dyDescent="0.3">
      <c r="A693" s="410" t="s">
        <v>3051</v>
      </c>
      <c r="B693" s="694"/>
      <c r="C693" s="694">
        <v>7552088.5899999989</v>
      </c>
      <c r="D693" s="694"/>
      <c r="E693" s="694">
        <v>8907850.0099999998</v>
      </c>
      <c r="F693" s="694"/>
      <c r="G693" s="694">
        <v>13140903.68</v>
      </c>
      <c r="H693" s="694"/>
      <c r="I693" s="694">
        <v>49990365.719999999</v>
      </c>
      <c r="J693" s="694"/>
      <c r="K693" s="694">
        <v>101182003.29999998</v>
      </c>
      <c r="L693" s="694"/>
      <c r="M693" s="694">
        <v>155815273.25999999</v>
      </c>
      <c r="N693" s="694"/>
      <c r="O693" s="694">
        <v>402246944.55000067</v>
      </c>
      <c r="P693" s="694"/>
      <c r="Q693" s="694">
        <v>738835429.11000061</v>
      </c>
    </row>
    <row r="694" spans="1:17" ht="17.399999999999999" x14ac:dyDescent="0.3">
      <c r="A694" s="410" t="s">
        <v>3052</v>
      </c>
      <c r="B694" s="694"/>
      <c r="C694" s="694">
        <v>3071497.68</v>
      </c>
      <c r="D694" s="694"/>
      <c r="E694" s="694">
        <v>323748.90999999997</v>
      </c>
      <c r="F694" s="694"/>
      <c r="G694" s="694">
        <v>0</v>
      </c>
      <c r="H694" s="694"/>
      <c r="I694" s="694">
        <v>518608.26</v>
      </c>
      <c r="J694" s="694"/>
      <c r="K694" s="694">
        <v>2144970.88</v>
      </c>
      <c r="L694" s="694"/>
      <c r="M694" s="694">
        <v>1107996.1200000001</v>
      </c>
      <c r="N694" s="694"/>
      <c r="O694" s="694">
        <v>4820166.72</v>
      </c>
      <c r="P694" s="694"/>
      <c r="Q694" s="694">
        <v>11986988.57</v>
      </c>
    </row>
    <row r="695" spans="1:17" s="422" customFormat="1" ht="17.399999999999999" x14ac:dyDescent="0.3">
      <c r="A695" s="423" t="s">
        <v>2998</v>
      </c>
      <c r="B695" s="685"/>
      <c r="C695" s="685">
        <v>0</v>
      </c>
      <c r="D695" s="685"/>
      <c r="E695" s="685">
        <v>0</v>
      </c>
      <c r="F695" s="685"/>
      <c r="G695" s="685">
        <v>0</v>
      </c>
      <c r="H695" s="685"/>
      <c r="I695" s="685">
        <v>0</v>
      </c>
      <c r="J695" s="685"/>
      <c r="K695" s="685">
        <v>0</v>
      </c>
      <c r="L695" s="685"/>
      <c r="M695" s="685">
        <v>0</v>
      </c>
      <c r="N695" s="685"/>
      <c r="O695" s="685">
        <v>0</v>
      </c>
      <c r="P695" s="685"/>
      <c r="Q695" s="685">
        <v>0</v>
      </c>
    </row>
    <row r="696" spans="1:17" s="422" customFormat="1" ht="18" thickBot="1" x14ac:dyDescent="0.35">
      <c r="A696" s="474"/>
      <c r="B696" s="685"/>
      <c r="C696" s="686">
        <v>236865720.28999996</v>
      </c>
      <c r="D696" s="685"/>
      <c r="E696" s="686">
        <v>271628650.75</v>
      </c>
      <c r="F696" s="685"/>
      <c r="G696" s="686">
        <v>633152122.02999997</v>
      </c>
      <c r="H696" s="685"/>
      <c r="I696" s="686">
        <v>1952671485.1199999</v>
      </c>
      <c r="J696" s="685"/>
      <c r="K696" s="686">
        <v>3959718406.570003</v>
      </c>
      <c r="L696" s="685"/>
      <c r="M696" s="686">
        <v>5973415997.0200014</v>
      </c>
      <c r="N696" s="685"/>
      <c r="O696" s="686">
        <v>20880471554.009979</v>
      </c>
      <c r="P696" s="685"/>
      <c r="Q696" s="686">
        <v>33907923936</v>
      </c>
    </row>
    <row r="697" spans="1:17" s="422" customFormat="1" ht="18" thickTop="1" x14ac:dyDescent="0.3">
      <c r="A697" s="474"/>
      <c r="B697" s="473"/>
      <c r="C697" s="555"/>
      <c r="D697" s="555"/>
      <c r="E697" s="555"/>
      <c r="F697" s="555"/>
      <c r="G697" s="555"/>
      <c r="H697" s="555"/>
      <c r="I697" s="555"/>
      <c r="J697" s="555"/>
      <c r="K697" s="555"/>
      <c r="L697" s="555"/>
      <c r="M697" s="704"/>
      <c r="N697" s="555"/>
      <c r="O697" s="704"/>
      <c r="P697" s="473"/>
      <c r="Q697" s="704"/>
    </row>
    <row r="698" spans="1:17" x14ac:dyDescent="0.25">
      <c r="Q698" s="640"/>
    </row>
    <row r="699" spans="1:17" ht="20.25" customHeight="1" x14ac:dyDescent="0.3">
      <c r="A699" s="734" t="s">
        <v>2999</v>
      </c>
      <c r="B699" s="734"/>
      <c r="C699" s="734"/>
      <c r="D699" s="734"/>
      <c r="E699" s="734"/>
      <c r="F699" s="734"/>
      <c r="G699" s="734"/>
      <c r="H699" s="734"/>
      <c r="I699" s="734"/>
      <c r="J699" s="734"/>
      <c r="K699" s="734"/>
      <c r="L699" s="734"/>
      <c r="M699" s="734"/>
      <c r="Q699" s="705"/>
    </row>
    <row r="701" spans="1:17" ht="45.6" customHeight="1" x14ac:dyDescent="0.25">
      <c r="A701" s="735" t="s">
        <v>3059</v>
      </c>
      <c r="B701" s="735"/>
      <c r="C701" s="735"/>
      <c r="D701" s="735"/>
      <c r="E701" s="735"/>
      <c r="F701" s="735"/>
      <c r="G701" s="735"/>
      <c r="H701" s="735"/>
      <c r="I701" s="735"/>
      <c r="J701" s="735"/>
      <c r="K701" s="735"/>
      <c r="L701" s="735"/>
      <c r="M701" s="735"/>
      <c r="N701" s="735"/>
      <c r="O701" s="735"/>
      <c r="P701" s="735"/>
      <c r="Q701" s="735"/>
    </row>
    <row r="702" spans="1:17" s="706" customFormat="1" ht="114.6" customHeight="1" x14ac:dyDescent="0.4">
      <c r="A702" s="736" t="s">
        <v>3060</v>
      </c>
      <c r="B702" s="736"/>
      <c r="C702" s="736"/>
      <c r="D702" s="736"/>
      <c r="E702" s="736"/>
      <c r="F702" s="736"/>
      <c r="G702" s="736"/>
      <c r="H702" s="736"/>
      <c r="I702" s="736"/>
      <c r="J702" s="736"/>
      <c r="K702" s="736"/>
      <c r="L702" s="736"/>
      <c r="M702" s="736"/>
      <c r="N702" s="736"/>
      <c r="O702" s="736"/>
      <c r="P702" s="736"/>
      <c r="Q702" s="736"/>
    </row>
    <row r="703" spans="1:17" s="706" customFormat="1" ht="409.6" customHeight="1" x14ac:dyDescent="0.4">
      <c r="A703" s="736"/>
      <c r="B703" s="736"/>
      <c r="C703" s="736"/>
      <c r="D703" s="736"/>
      <c r="E703" s="736"/>
      <c r="F703" s="736"/>
      <c r="G703" s="736"/>
      <c r="H703" s="736"/>
      <c r="I703" s="736"/>
      <c r="J703" s="736"/>
      <c r="K703" s="736"/>
      <c r="L703" s="736"/>
      <c r="M703" s="736"/>
      <c r="N703" s="736"/>
      <c r="O703" s="736"/>
      <c r="P703" s="736"/>
      <c r="Q703" s="736"/>
    </row>
    <row r="704" spans="1:17" ht="78" customHeight="1" x14ac:dyDescent="0.25"/>
    <row r="705" ht="129.75" customHeight="1" x14ac:dyDescent="0.25"/>
  </sheetData>
  <mergeCells count="70">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5:M555"/>
    <mergeCell ref="A310:Q310"/>
    <mergeCell ref="I314:J314"/>
    <mergeCell ref="A367:M367"/>
    <mergeCell ref="A411:M411"/>
    <mergeCell ref="E415:M415"/>
    <mergeCell ref="E435:M435"/>
    <mergeCell ref="E455:M455"/>
    <mergeCell ref="E475:M475"/>
    <mergeCell ref="E495:M495"/>
    <mergeCell ref="E515:M515"/>
    <mergeCell ref="E535:M535"/>
    <mergeCell ref="C679:Q679"/>
    <mergeCell ref="A699:M699"/>
    <mergeCell ref="A701:Q701"/>
    <mergeCell ref="A702:Q703"/>
    <mergeCell ref="E575:M575"/>
    <mergeCell ref="E595:M595"/>
    <mergeCell ref="E615:M615"/>
    <mergeCell ref="E635:M635"/>
    <mergeCell ref="E655:M655"/>
    <mergeCell ref="A675:M675"/>
  </mergeCells>
  <pageMargins left="0.7" right="0.7" top="0.75" bottom="0.75" header="0.3" footer="0.3"/>
  <pageSetup paperSize="9" scale="10" orientation="portrait" r:id="rId1"/>
  <rowBreaks count="2" manualBreakCount="2">
    <brk id="410" max="16383" man="1"/>
    <brk id="432" max="16383" man="1"/>
  </rowBreaks>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64" t="s">
        <v>1523</v>
      </c>
      <c r="B1" s="764"/>
    </row>
    <row r="2" spans="1:13" ht="31.2" x14ac:dyDescent="0.3">
      <c r="A2" s="188" t="s">
        <v>1522</v>
      </c>
      <c r="B2" s="188"/>
      <c r="C2" s="64"/>
      <c r="D2" s="64"/>
      <c r="E2" s="64"/>
      <c r="F2" s="349" t="s">
        <v>2336</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370" t="s">
        <v>1556</v>
      </c>
      <c r="D4" s="67"/>
      <c r="E4" s="67"/>
      <c r="F4" s="64"/>
      <c r="G4" s="64"/>
      <c r="H4" s="64"/>
      <c r="I4" s="77" t="s">
        <v>1515</v>
      </c>
      <c r="J4" s="123" t="s">
        <v>1222</v>
      </c>
      <c r="L4" s="64"/>
      <c r="M4" s="64"/>
    </row>
    <row r="5" spans="1:13" ht="15" thickBot="1" x14ac:dyDescent="0.35">
      <c r="H5" s="64"/>
      <c r="I5" s="141" t="s">
        <v>1224</v>
      </c>
      <c r="J5" s="66" t="s">
        <v>1225</v>
      </c>
      <c r="L5" s="64"/>
      <c r="M5" s="64"/>
    </row>
    <row r="6" spans="1:13" ht="18" x14ac:dyDescent="0.3">
      <c r="A6" s="70"/>
      <c r="B6" s="71" t="s">
        <v>1424</v>
      </c>
      <c r="C6" s="70"/>
      <c r="E6" s="72"/>
      <c r="F6" s="72"/>
      <c r="G6" s="72"/>
      <c r="H6" s="64"/>
      <c r="I6" s="141" t="s">
        <v>1227</v>
      </c>
      <c r="J6" s="66" t="s">
        <v>1228</v>
      </c>
      <c r="L6" s="64"/>
      <c r="M6" s="64"/>
    </row>
    <row r="7" spans="1:13" x14ac:dyDescent="0.3">
      <c r="B7" s="74" t="s">
        <v>1521</v>
      </c>
      <c r="H7" s="64"/>
      <c r="I7" s="141" t="s">
        <v>1230</v>
      </c>
      <c r="J7" s="66" t="s">
        <v>1231</v>
      </c>
      <c r="L7" s="64"/>
      <c r="M7" s="64"/>
    </row>
    <row r="8" spans="1:13" x14ac:dyDescent="0.3">
      <c r="B8" s="74" t="s">
        <v>1437</v>
      </c>
      <c r="H8" s="64"/>
      <c r="I8" s="141" t="s">
        <v>1513</v>
      </c>
      <c r="J8" s="66" t="s">
        <v>1514</v>
      </c>
      <c r="L8" s="64"/>
      <c r="M8" s="64"/>
    </row>
    <row r="9" spans="1:13" ht="15" thickBot="1" x14ac:dyDescent="0.35">
      <c r="B9" s="75" t="s">
        <v>1459</v>
      </c>
      <c r="H9" s="64"/>
      <c r="L9" s="64"/>
      <c r="M9" s="64"/>
    </row>
    <row r="10" spans="1:13" x14ac:dyDescent="0.3">
      <c r="B10" s="76"/>
      <c r="H10" s="64"/>
      <c r="I10" s="142" t="s">
        <v>1517</v>
      </c>
      <c r="L10" s="64"/>
      <c r="M10" s="64"/>
    </row>
    <row r="11" spans="1:13" x14ac:dyDescent="0.3">
      <c r="B11" s="76"/>
      <c r="H11" s="64"/>
      <c r="I11" s="142" t="s">
        <v>1519</v>
      </c>
      <c r="L11" s="64"/>
      <c r="M11" s="64"/>
    </row>
    <row r="12" spans="1:13" ht="36" x14ac:dyDescent="0.3">
      <c r="A12" s="77" t="s">
        <v>81</v>
      </c>
      <c r="B12" s="77" t="s">
        <v>1505</v>
      </c>
      <c r="C12" s="78"/>
      <c r="D12" s="78"/>
      <c r="E12" s="78"/>
      <c r="F12" s="78"/>
      <c r="G12" s="78"/>
      <c r="H12" s="64"/>
      <c r="L12" s="64"/>
      <c r="M12" s="64"/>
    </row>
    <row r="13" spans="1:13" ht="15" customHeight="1" x14ac:dyDescent="0.3">
      <c r="A13" s="85"/>
      <c r="B13" s="86" t="s">
        <v>1436</v>
      </c>
      <c r="C13" s="85" t="s">
        <v>1504</v>
      </c>
      <c r="D13" s="85" t="s">
        <v>1516</v>
      </c>
      <c r="E13" s="87"/>
      <c r="F13" s="88"/>
      <c r="G13" s="88"/>
      <c r="H13" s="64"/>
      <c r="L13" s="64"/>
      <c r="M13" s="64"/>
    </row>
    <row r="14" spans="1:13" x14ac:dyDescent="0.3">
      <c r="A14" s="66" t="s">
        <v>1425</v>
      </c>
      <c r="B14" s="83" t="s">
        <v>1414</v>
      </c>
      <c r="C14" s="371" t="s">
        <v>2673</v>
      </c>
      <c r="D14" s="371" t="s">
        <v>3085</v>
      </c>
      <c r="E14" s="72"/>
      <c r="F14" s="72"/>
      <c r="G14" s="72"/>
      <c r="H14" s="64"/>
      <c r="L14" s="64"/>
      <c r="M14" s="64"/>
    </row>
    <row r="15" spans="1:13" x14ac:dyDescent="0.3">
      <c r="A15" s="66" t="s">
        <v>1426</v>
      </c>
      <c r="B15" s="83" t="s">
        <v>418</v>
      </c>
      <c r="C15" s="371" t="s">
        <v>2673</v>
      </c>
      <c r="D15" s="371" t="s">
        <v>3085</v>
      </c>
      <c r="E15" s="72"/>
      <c r="F15" s="72"/>
      <c r="G15" s="72"/>
      <c r="H15" s="64"/>
      <c r="L15" s="64"/>
      <c r="M15" s="64"/>
    </row>
    <row r="16" spans="1:13" x14ac:dyDescent="0.3">
      <c r="A16" s="66" t="s">
        <v>1427</v>
      </c>
      <c r="B16" s="83" t="s">
        <v>1415</v>
      </c>
      <c r="C16" s="371" t="s">
        <v>1228</v>
      </c>
      <c r="D16" s="371"/>
      <c r="E16" s="72"/>
      <c r="F16" s="72"/>
      <c r="G16" s="72"/>
      <c r="H16" s="64"/>
      <c r="L16" s="64"/>
      <c r="M16" s="64"/>
    </row>
    <row r="17" spans="1:13" x14ac:dyDescent="0.3">
      <c r="A17" s="66" t="s">
        <v>1428</v>
      </c>
      <c r="B17" s="267" t="s">
        <v>1416</v>
      </c>
      <c r="C17" s="371" t="s">
        <v>1228</v>
      </c>
      <c r="D17" s="371"/>
      <c r="E17" s="72"/>
      <c r="F17" s="72"/>
      <c r="G17" s="72"/>
      <c r="H17" s="64"/>
      <c r="L17" s="64"/>
      <c r="M17" s="64"/>
    </row>
    <row r="18" spans="1:13" x14ac:dyDescent="0.3">
      <c r="A18" s="66" t="s">
        <v>1429</v>
      </c>
      <c r="B18" s="83" t="s">
        <v>1417</v>
      </c>
      <c r="C18" s="371" t="s">
        <v>2673</v>
      </c>
      <c r="D18" s="371" t="s">
        <v>3085</v>
      </c>
      <c r="E18" s="72"/>
      <c r="F18" s="72"/>
      <c r="G18" s="72"/>
      <c r="H18" s="64"/>
      <c r="L18" s="64"/>
      <c r="M18" s="64"/>
    </row>
    <row r="19" spans="1:13" x14ac:dyDescent="0.3">
      <c r="A19" s="66" t="s">
        <v>1430</v>
      </c>
      <c r="B19" s="83" t="s">
        <v>1418</v>
      </c>
      <c r="C19" s="371" t="s">
        <v>1228</v>
      </c>
      <c r="D19" s="371"/>
      <c r="E19" s="72"/>
      <c r="F19" s="72"/>
      <c r="G19" s="72"/>
      <c r="H19" s="64"/>
      <c r="L19" s="64"/>
      <c r="M19" s="64"/>
    </row>
    <row r="20" spans="1:13" x14ac:dyDescent="0.3">
      <c r="A20" s="66" t="s">
        <v>1431</v>
      </c>
      <c r="B20" s="83" t="s">
        <v>1419</v>
      </c>
      <c r="C20" s="371" t="s">
        <v>2673</v>
      </c>
      <c r="D20" s="371" t="s">
        <v>3085</v>
      </c>
      <c r="E20" s="72"/>
      <c r="F20" s="72"/>
      <c r="G20" s="72"/>
      <c r="H20" s="64"/>
      <c r="L20" s="64"/>
      <c r="M20" s="64"/>
    </row>
    <row r="21" spans="1:13" x14ac:dyDescent="0.3">
      <c r="A21" s="66" t="s">
        <v>1432</v>
      </c>
      <c r="B21" s="83" t="s">
        <v>1420</v>
      </c>
      <c r="C21" s="371" t="s">
        <v>2761</v>
      </c>
      <c r="D21" s="371" t="s">
        <v>3086</v>
      </c>
      <c r="E21" s="72"/>
      <c r="F21" s="72"/>
      <c r="G21" s="72"/>
      <c r="H21" s="64"/>
      <c r="L21" s="64"/>
      <c r="M21" s="64"/>
    </row>
    <row r="22" spans="1:13" x14ac:dyDescent="0.3">
      <c r="A22" s="66" t="s">
        <v>1433</v>
      </c>
      <c r="B22" s="83" t="s">
        <v>1421</v>
      </c>
      <c r="C22" s="371" t="s">
        <v>2673</v>
      </c>
      <c r="D22" s="371" t="s">
        <v>3085</v>
      </c>
      <c r="E22" s="72"/>
      <c r="F22" s="72"/>
      <c r="G22" s="72"/>
      <c r="H22" s="64"/>
      <c r="L22" s="64"/>
      <c r="M22" s="64"/>
    </row>
    <row r="23" spans="1:13" x14ac:dyDescent="0.3">
      <c r="A23" s="66" t="s">
        <v>1434</v>
      </c>
      <c r="B23" s="83" t="s">
        <v>1500</v>
      </c>
      <c r="C23" s="371" t="s">
        <v>2757</v>
      </c>
      <c r="D23" s="371" t="s">
        <v>3087</v>
      </c>
      <c r="E23" s="72"/>
      <c r="F23" s="72"/>
      <c r="G23" s="72"/>
      <c r="H23" s="64"/>
      <c r="L23" s="64"/>
      <c r="M23" s="64"/>
    </row>
    <row r="24" spans="1:13" x14ac:dyDescent="0.3">
      <c r="A24" s="66" t="s">
        <v>1502</v>
      </c>
      <c r="B24" s="83" t="s">
        <v>1501</v>
      </c>
      <c r="C24" s="371" t="s">
        <v>2758</v>
      </c>
      <c r="D24" s="371" t="s">
        <v>3088</v>
      </c>
      <c r="E24" s="72"/>
      <c r="F24" s="72"/>
      <c r="G24" s="72"/>
      <c r="H24" s="64"/>
      <c r="L24" s="64"/>
      <c r="M24" s="64"/>
    </row>
    <row r="25" spans="1:13" ht="28.8" outlineLevel="1" x14ac:dyDescent="0.3">
      <c r="A25" s="66" t="s">
        <v>1435</v>
      </c>
      <c r="B25" s="81" t="s">
        <v>2641</v>
      </c>
      <c r="C25" s="281" t="s">
        <v>3065</v>
      </c>
      <c r="D25" s="281" t="s">
        <v>3095</v>
      </c>
      <c r="E25" s="72"/>
      <c r="F25" s="72"/>
      <c r="G25" s="72"/>
      <c r="H25" s="64"/>
      <c r="L25" s="64"/>
      <c r="M25" s="64"/>
    </row>
    <row r="26" spans="1:13" outlineLevel="1" x14ac:dyDescent="0.3">
      <c r="A26" s="66" t="s">
        <v>1438</v>
      </c>
      <c r="B26" s="81"/>
      <c r="E26" s="72"/>
      <c r="F26" s="72"/>
      <c r="G26" s="72"/>
      <c r="H26" s="64"/>
      <c r="L26" s="64"/>
      <c r="M26" s="64"/>
    </row>
    <row r="27" spans="1:13" outlineLevel="1" x14ac:dyDescent="0.3">
      <c r="A27" s="66" t="s">
        <v>1439</v>
      </c>
      <c r="B27" s="81"/>
      <c r="E27" s="72"/>
      <c r="F27" s="72"/>
      <c r="G27" s="72"/>
      <c r="H27" s="64"/>
      <c r="L27" s="64"/>
      <c r="M27" s="64"/>
    </row>
    <row r="28" spans="1:13" outlineLevel="1" x14ac:dyDescent="0.3">
      <c r="A28" s="66" t="s">
        <v>1440</v>
      </c>
      <c r="B28" s="81"/>
      <c r="E28" s="72"/>
      <c r="F28" s="72"/>
      <c r="G28" s="72"/>
      <c r="H28" s="64"/>
      <c r="L28" s="64"/>
      <c r="M28" s="64"/>
    </row>
    <row r="29" spans="1:13" outlineLevel="1" x14ac:dyDescent="0.3">
      <c r="A29" s="66" t="s">
        <v>1441</v>
      </c>
      <c r="B29" s="81"/>
      <c r="E29" s="72"/>
      <c r="F29" s="72"/>
      <c r="G29" s="72"/>
      <c r="H29" s="64"/>
      <c r="L29" s="64"/>
      <c r="M29" s="64"/>
    </row>
    <row r="30" spans="1:13" outlineLevel="1" x14ac:dyDescent="0.3">
      <c r="A30" s="66" t="s">
        <v>1442</v>
      </c>
      <c r="B30" s="81"/>
      <c r="E30" s="72"/>
      <c r="F30" s="72"/>
      <c r="G30" s="72"/>
      <c r="H30" s="64"/>
      <c r="L30" s="64"/>
      <c r="M30" s="64"/>
    </row>
    <row r="31" spans="1:13" outlineLevel="1" x14ac:dyDescent="0.3">
      <c r="A31" s="66" t="s">
        <v>1443</v>
      </c>
      <c r="B31" s="81"/>
      <c r="E31" s="72"/>
      <c r="F31" s="72"/>
      <c r="G31" s="72"/>
      <c r="H31" s="64"/>
      <c r="L31" s="64"/>
      <c r="M31" s="64"/>
    </row>
    <row r="32" spans="1:13" outlineLevel="1" x14ac:dyDescent="0.3">
      <c r="A32" s="66" t="s">
        <v>1444</v>
      </c>
      <c r="B32" s="81"/>
      <c r="E32" s="72"/>
      <c r="F32" s="72"/>
      <c r="G32" s="72"/>
      <c r="H32" s="64"/>
      <c r="L32" s="64"/>
      <c r="M32" s="64"/>
    </row>
    <row r="33" spans="1:13" ht="18" x14ac:dyDescent="0.3">
      <c r="A33" s="78"/>
      <c r="B33" s="77" t="s">
        <v>1437</v>
      </c>
      <c r="C33" s="78"/>
      <c r="D33" s="78"/>
      <c r="E33" s="78"/>
      <c r="F33" s="78"/>
      <c r="G33" s="78"/>
      <c r="H33" s="64"/>
      <c r="L33" s="64"/>
      <c r="M33" s="64"/>
    </row>
    <row r="34" spans="1:13" ht="15" customHeight="1" x14ac:dyDescent="0.3">
      <c r="A34" s="85"/>
      <c r="B34" s="86" t="s">
        <v>1422</v>
      </c>
      <c r="C34" s="85" t="s">
        <v>1512</v>
      </c>
      <c r="D34" s="85" t="s">
        <v>1516</v>
      </c>
      <c r="E34" s="85" t="s">
        <v>1423</v>
      </c>
      <c r="F34" s="88"/>
      <c r="G34" s="88"/>
      <c r="H34" s="64"/>
      <c r="L34" s="64"/>
      <c r="M34" s="64"/>
    </row>
    <row r="35" spans="1:13" ht="28.8" x14ac:dyDescent="0.3">
      <c r="A35" s="66" t="s">
        <v>1460</v>
      </c>
      <c r="B35" s="335" t="s">
        <v>2673</v>
      </c>
      <c r="C35" s="371" t="s">
        <v>2752</v>
      </c>
      <c r="D35" s="371" t="s">
        <v>3085</v>
      </c>
      <c r="E35" s="371" t="s">
        <v>3089</v>
      </c>
      <c r="F35" s="140"/>
      <c r="G35" s="140"/>
      <c r="H35" s="64"/>
      <c r="L35" s="64"/>
      <c r="M35" s="64"/>
    </row>
    <row r="36" spans="1:13" ht="28.8" x14ac:dyDescent="0.3">
      <c r="A36" s="66" t="s">
        <v>1461</v>
      </c>
      <c r="B36" s="335" t="s">
        <v>2673</v>
      </c>
      <c r="C36" s="371" t="s">
        <v>2752</v>
      </c>
      <c r="D36" s="371" t="s">
        <v>3085</v>
      </c>
      <c r="E36" s="371" t="s">
        <v>3090</v>
      </c>
      <c r="H36" s="64"/>
      <c r="L36" s="64"/>
      <c r="M36" s="64"/>
    </row>
    <row r="37" spans="1:13" x14ac:dyDescent="0.3">
      <c r="A37" s="66" t="s">
        <v>1462</v>
      </c>
      <c r="B37" s="83"/>
      <c r="H37" s="64"/>
      <c r="L37" s="64"/>
      <c r="M37" s="64"/>
    </row>
    <row r="38" spans="1:13" x14ac:dyDescent="0.3">
      <c r="A38" s="66" t="s">
        <v>1463</v>
      </c>
      <c r="B38" s="83"/>
      <c r="H38" s="64"/>
      <c r="L38" s="64"/>
      <c r="M38" s="64"/>
    </row>
    <row r="39" spans="1:13" x14ac:dyDescent="0.3">
      <c r="A39" s="66" t="s">
        <v>1464</v>
      </c>
      <c r="B39" s="83"/>
      <c r="H39" s="64"/>
      <c r="L39" s="64"/>
      <c r="M39" s="64"/>
    </row>
    <row r="40" spans="1:13" x14ac:dyDescent="0.3">
      <c r="A40" s="66" t="s">
        <v>1465</v>
      </c>
      <c r="B40" s="83"/>
      <c r="H40" s="64"/>
      <c r="L40" s="64"/>
      <c r="M40" s="64"/>
    </row>
    <row r="41" spans="1:13" x14ac:dyDescent="0.3">
      <c r="A41" s="66" t="s">
        <v>1466</v>
      </c>
      <c r="B41" s="83"/>
      <c r="H41" s="64"/>
      <c r="L41" s="64"/>
      <c r="M41" s="64"/>
    </row>
    <row r="42" spans="1:13" x14ac:dyDescent="0.3">
      <c r="A42" s="66" t="s">
        <v>1467</v>
      </c>
      <c r="B42" s="83"/>
      <c r="H42" s="64"/>
      <c r="L42" s="64"/>
      <c r="M42" s="64"/>
    </row>
    <row r="43" spans="1:13" x14ac:dyDescent="0.3">
      <c r="A43" s="66" t="s">
        <v>1468</v>
      </c>
      <c r="B43" s="83"/>
      <c r="H43" s="64"/>
      <c r="L43" s="64"/>
      <c r="M43" s="64"/>
    </row>
    <row r="44" spans="1:13" x14ac:dyDescent="0.3">
      <c r="A44" s="66" t="s">
        <v>1469</v>
      </c>
      <c r="B44" s="83"/>
      <c r="H44" s="64"/>
      <c r="L44" s="64"/>
      <c r="M44" s="64"/>
    </row>
    <row r="45" spans="1:13" x14ac:dyDescent="0.3">
      <c r="A45" s="66" t="s">
        <v>1470</v>
      </c>
      <c r="B45" s="83"/>
      <c r="H45" s="64"/>
      <c r="L45" s="64"/>
      <c r="M45" s="64"/>
    </row>
    <row r="46" spans="1:13" x14ac:dyDescent="0.3">
      <c r="A46" s="66" t="s">
        <v>1471</v>
      </c>
      <c r="B46" s="83"/>
      <c r="H46" s="64"/>
      <c r="L46" s="64"/>
      <c r="M46" s="64"/>
    </row>
    <row r="47" spans="1:13" x14ac:dyDescent="0.3">
      <c r="A47" s="66" t="s">
        <v>1472</v>
      </c>
      <c r="B47" s="83"/>
      <c r="H47" s="64"/>
      <c r="L47" s="64"/>
      <c r="M47" s="64"/>
    </row>
    <row r="48" spans="1:13" x14ac:dyDescent="0.3">
      <c r="A48" s="66" t="s">
        <v>1473</v>
      </c>
      <c r="B48" s="83"/>
      <c r="H48" s="64"/>
      <c r="L48" s="64"/>
      <c r="M48" s="64"/>
    </row>
    <row r="49" spans="1:13" x14ac:dyDescent="0.3">
      <c r="A49" s="66" t="s">
        <v>1474</v>
      </c>
      <c r="B49" s="83"/>
      <c r="H49" s="64"/>
      <c r="L49" s="64"/>
      <c r="M49" s="64"/>
    </row>
    <row r="50" spans="1:13" x14ac:dyDescent="0.3">
      <c r="A50" s="66" t="s">
        <v>1475</v>
      </c>
      <c r="B50" s="83"/>
      <c r="H50" s="64"/>
      <c r="L50" s="64"/>
      <c r="M50" s="64"/>
    </row>
    <row r="51" spans="1:13" x14ac:dyDescent="0.3">
      <c r="A51" s="66" t="s">
        <v>1476</v>
      </c>
      <c r="B51" s="83"/>
      <c r="H51" s="64"/>
      <c r="L51" s="64"/>
      <c r="M51" s="64"/>
    </row>
    <row r="52" spans="1:13" x14ac:dyDescent="0.3">
      <c r="A52" s="66" t="s">
        <v>1477</v>
      </c>
      <c r="B52" s="83"/>
      <c r="H52" s="64"/>
      <c r="L52" s="64"/>
      <c r="M52" s="64"/>
    </row>
    <row r="53" spans="1:13" x14ac:dyDescent="0.3">
      <c r="A53" s="66" t="s">
        <v>1478</v>
      </c>
      <c r="B53" s="83"/>
      <c r="H53" s="64"/>
      <c r="L53" s="64"/>
      <c r="M53" s="64"/>
    </row>
    <row r="54" spans="1:13" x14ac:dyDescent="0.3">
      <c r="A54" s="66" t="s">
        <v>1479</v>
      </c>
      <c r="B54" s="83"/>
      <c r="H54" s="64"/>
      <c r="L54" s="64"/>
      <c r="M54" s="64"/>
    </row>
    <row r="55" spans="1:13" x14ac:dyDescent="0.3">
      <c r="A55" s="66" t="s">
        <v>1480</v>
      </c>
      <c r="B55" s="83"/>
      <c r="H55" s="64"/>
      <c r="L55" s="64"/>
      <c r="M55" s="64"/>
    </row>
    <row r="56" spans="1:13" x14ac:dyDescent="0.3">
      <c r="A56" s="66" t="s">
        <v>1481</v>
      </c>
      <c r="B56" s="83"/>
      <c r="H56" s="64"/>
      <c r="L56" s="64"/>
      <c r="M56" s="64"/>
    </row>
    <row r="57" spans="1:13" x14ac:dyDescent="0.3">
      <c r="A57" s="66" t="s">
        <v>1482</v>
      </c>
      <c r="B57" s="83"/>
      <c r="H57" s="64"/>
      <c r="L57" s="64"/>
      <c r="M57" s="64"/>
    </row>
    <row r="58" spans="1:13" x14ac:dyDescent="0.3">
      <c r="A58" s="66" t="s">
        <v>1483</v>
      </c>
      <c r="B58" s="83"/>
      <c r="H58" s="64"/>
      <c r="L58" s="64"/>
      <c r="M58" s="64"/>
    </row>
    <row r="59" spans="1:13" x14ac:dyDescent="0.3">
      <c r="A59" s="66" t="s">
        <v>1484</v>
      </c>
      <c r="B59" s="83"/>
      <c r="H59" s="64"/>
      <c r="L59" s="64"/>
      <c r="M59" s="64"/>
    </row>
    <row r="60" spans="1:13" outlineLevel="1" x14ac:dyDescent="0.3">
      <c r="A60" s="66" t="s">
        <v>1445</v>
      </c>
      <c r="B60" s="83"/>
      <c r="E60" s="83"/>
      <c r="F60" s="83"/>
      <c r="G60" s="83"/>
      <c r="H60" s="64"/>
      <c r="L60" s="64"/>
      <c r="M60" s="64"/>
    </row>
    <row r="61" spans="1:13" outlineLevel="1" x14ac:dyDescent="0.3">
      <c r="A61" s="66" t="s">
        <v>1446</v>
      </c>
      <c r="B61" s="83"/>
      <c r="E61" s="83"/>
      <c r="F61" s="83"/>
      <c r="G61" s="83"/>
      <c r="H61" s="64"/>
      <c r="L61" s="64"/>
      <c r="M61" s="64"/>
    </row>
    <row r="62" spans="1:13" outlineLevel="1" x14ac:dyDescent="0.3">
      <c r="A62" s="66" t="s">
        <v>1447</v>
      </c>
      <c r="B62" s="83"/>
      <c r="E62" s="83"/>
      <c r="F62" s="83"/>
      <c r="G62" s="83"/>
      <c r="H62" s="64"/>
      <c r="L62" s="64"/>
      <c r="M62" s="64"/>
    </row>
    <row r="63" spans="1:13" outlineLevel="1" x14ac:dyDescent="0.3">
      <c r="A63" s="66" t="s">
        <v>1448</v>
      </c>
      <c r="B63" s="83"/>
      <c r="E63" s="83"/>
      <c r="F63" s="83"/>
      <c r="G63" s="83"/>
      <c r="H63" s="64"/>
      <c r="L63" s="64"/>
      <c r="M63" s="64"/>
    </row>
    <row r="64" spans="1:13" outlineLevel="1" x14ac:dyDescent="0.3">
      <c r="A64" s="66" t="s">
        <v>1449</v>
      </c>
      <c r="B64" s="83"/>
      <c r="E64" s="83"/>
      <c r="F64" s="83"/>
      <c r="G64" s="83"/>
      <c r="H64" s="64"/>
      <c r="L64" s="64"/>
      <c r="M64" s="64"/>
    </row>
    <row r="65" spans="1:14" outlineLevel="1" x14ac:dyDescent="0.3">
      <c r="A65" s="66" t="s">
        <v>1450</v>
      </c>
      <c r="B65" s="83"/>
      <c r="E65" s="83"/>
      <c r="F65" s="83"/>
      <c r="G65" s="83"/>
      <c r="H65" s="64"/>
      <c r="L65" s="64"/>
      <c r="M65" s="64"/>
    </row>
    <row r="66" spans="1:14" outlineLevel="1" x14ac:dyDescent="0.3">
      <c r="A66" s="66" t="s">
        <v>1451</v>
      </c>
      <c r="B66" s="83"/>
      <c r="E66" s="83"/>
      <c r="F66" s="83"/>
      <c r="G66" s="83"/>
      <c r="H66" s="64"/>
      <c r="L66" s="64"/>
      <c r="M66" s="64"/>
    </row>
    <row r="67" spans="1:14" outlineLevel="1" x14ac:dyDescent="0.3">
      <c r="A67" s="66" t="s">
        <v>1452</v>
      </c>
      <c r="B67" s="83"/>
      <c r="E67" s="83"/>
      <c r="F67" s="83"/>
      <c r="G67" s="83"/>
      <c r="H67" s="64"/>
      <c r="L67" s="64"/>
      <c r="M67" s="64"/>
    </row>
    <row r="68" spans="1:14" outlineLevel="1" x14ac:dyDescent="0.3">
      <c r="A68" s="66" t="s">
        <v>1453</v>
      </c>
      <c r="B68" s="83"/>
      <c r="E68" s="83"/>
      <c r="F68" s="83"/>
      <c r="G68" s="83"/>
      <c r="H68" s="64"/>
      <c r="L68" s="64"/>
      <c r="M68" s="64"/>
    </row>
    <row r="69" spans="1:14" outlineLevel="1" x14ac:dyDescent="0.3">
      <c r="A69" s="66" t="s">
        <v>1454</v>
      </c>
      <c r="B69" s="83"/>
      <c r="E69" s="83"/>
      <c r="F69" s="83"/>
      <c r="G69" s="83"/>
      <c r="H69" s="64"/>
      <c r="L69" s="64"/>
      <c r="M69" s="64"/>
    </row>
    <row r="70" spans="1:14" outlineLevel="1" x14ac:dyDescent="0.3">
      <c r="A70" s="66" t="s">
        <v>1455</v>
      </c>
      <c r="B70" s="83"/>
      <c r="E70" s="83"/>
      <c r="F70" s="83"/>
      <c r="G70" s="83"/>
      <c r="H70" s="64"/>
      <c r="L70" s="64"/>
      <c r="M70" s="64"/>
    </row>
    <row r="71" spans="1:14" outlineLevel="1" x14ac:dyDescent="0.3">
      <c r="A71" s="66" t="s">
        <v>1456</v>
      </c>
      <c r="B71" s="83"/>
      <c r="E71" s="83"/>
      <c r="F71" s="83"/>
      <c r="G71" s="83"/>
      <c r="H71" s="64"/>
      <c r="L71" s="64"/>
      <c r="M71" s="64"/>
    </row>
    <row r="72" spans="1:14" outlineLevel="1" x14ac:dyDescent="0.3">
      <c r="A72" s="66" t="s">
        <v>1457</v>
      </c>
      <c r="B72" s="83"/>
      <c r="E72" s="83"/>
      <c r="F72" s="83"/>
      <c r="G72" s="83"/>
      <c r="H72" s="64"/>
      <c r="L72" s="64"/>
      <c r="M72" s="64"/>
    </row>
    <row r="73" spans="1:14" ht="18" x14ac:dyDescent="0.3">
      <c r="A73" s="78"/>
      <c r="B73" s="77" t="s">
        <v>1459</v>
      </c>
      <c r="C73" s="78"/>
      <c r="D73" s="78"/>
      <c r="E73" s="78"/>
      <c r="F73" s="78"/>
      <c r="G73" s="78"/>
      <c r="H73" s="64"/>
    </row>
    <row r="74" spans="1:14" ht="15" customHeight="1" x14ac:dyDescent="0.3">
      <c r="A74" s="85"/>
      <c r="B74" s="86" t="s">
        <v>802</v>
      </c>
      <c r="C74" s="85" t="s">
        <v>1520</v>
      </c>
      <c r="D74" s="85"/>
      <c r="E74" s="88"/>
      <c r="F74" s="88"/>
      <c r="G74" s="88"/>
      <c r="H74" s="96"/>
      <c r="I74" s="96"/>
      <c r="J74" s="96"/>
      <c r="K74" s="96"/>
      <c r="L74" s="96"/>
      <c r="M74" s="96"/>
      <c r="N74" s="96"/>
    </row>
    <row r="75" spans="1:14" x14ac:dyDescent="0.3">
      <c r="A75" s="66" t="s">
        <v>1485</v>
      </c>
      <c r="B75" s="66" t="s">
        <v>1503</v>
      </c>
      <c r="C75" s="718">
        <v>24.954603694006316</v>
      </c>
      <c r="H75" s="64"/>
    </row>
    <row r="76" spans="1:14" x14ac:dyDescent="0.3">
      <c r="A76" s="66" t="s">
        <v>1486</v>
      </c>
      <c r="B76" s="66" t="s">
        <v>1518</v>
      </c>
      <c r="C76" s="718">
        <v>31.325396305993685</v>
      </c>
      <c r="H76" s="64"/>
    </row>
    <row r="77" spans="1:14" outlineLevel="1" x14ac:dyDescent="0.3">
      <c r="A77" s="66" t="s">
        <v>1487</v>
      </c>
      <c r="H77" s="64"/>
    </row>
    <row r="78" spans="1:14" outlineLevel="1" x14ac:dyDescent="0.3">
      <c r="A78" s="66" t="s">
        <v>1488</v>
      </c>
      <c r="H78" s="64"/>
    </row>
    <row r="79" spans="1:14" outlineLevel="1" x14ac:dyDescent="0.3">
      <c r="A79" s="66" t="s">
        <v>1489</v>
      </c>
      <c r="H79" s="64"/>
    </row>
    <row r="80" spans="1:14" outlineLevel="1" x14ac:dyDescent="0.3">
      <c r="A80" s="66" t="s">
        <v>1490</v>
      </c>
      <c r="H80" s="64"/>
    </row>
    <row r="81" spans="1:8" x14ac:dyDescent="0.3">
      <c r="A81" s="85"/>
      <c r="B81" s="86" t="s">
        <v>1491</v>
      </c>
      <c r="C81" s="85" t="s">
        <v>498</v>
      </c>
      <c r="D81" s="85" t="s">
        <v>499</v>
      </c>
      <c r="E81" s="88" t="s">
        <v>814</v>
      </c>
      <c r="F81" s="88" t="s">
        <v>999</v>
      </c>
      <c r="G81" s="88" t="s">
        <v>1511</v>
      </c>
      <c r="H81" s="64"/>
    </row>
    <row r="82" spans="1:8" x14ac:dyDescent="0.3">
      <c r="A82" s="66" t="s">
        <v>1492</v>
      </c>
      <c r="B82" s="281" t="s">
        <v>1577</v>
      </c>
      <c r="C82" s="717">
        <v>0.99631116826803179</v>
      </c>
      <c r="D82" s="371" t="s">
        <v>1225</v>
      </c>
      <c r="E82" s="371" t="s">
        <v>1225</v>
      </c>
      <c r="F82" s="371" t="s">
        <v>1225</v>
      </c>
      <c r="G82" s="722">
        <f>+C82</f>
        <v>0.99631116826803179</v>
      </c>
      <c r="H82" s="64"/>
    </row>
    <row r="83" spans="1:8" x14ac:dyDescent="0.3">
      <c r="A83" s="66" t="s">
        <v>1493</v>
      </c>
      <c r="B83" s="281" t="s">
        <v>1508</v>
      </c>
      <c r="C83" s="717">
        <v>1.8342675814477208E-3</v>
      </c>
      <c r="D83" s="371" t="s">
        <v>1225</v>
      </c>
      <c r="E83" s="371" t="s">
        <v>1225</v>
      </c>
      <c r="F83" s="371" t="s">
        <v>1225</v>
      </c>
      <c r="G83" s="722">
        <f>+C83</f>
        <v>1.8342675814477208E-3</v>
      </c>
      <c r="H83" s="64"/>
    </row>
    <row r="84" spans="1:8" x14ac:dyDescent="0.3">
      <c r="A84" s="66" t="s">
        <v>1494</v>
      </c>
      <c r="B84" s="281" t="s">
        <v>1506</v>
      </c>
      <c r="C84" s="717">
        <v>7.2467109063884135E-4</v>
      </c>
      <c r="D84" s="371" t="s">
        <v>1225</v>
      </c>
      <c r="E84" s="371" t="s">
        <v>1225</v>
      </c>
      <c r="F84" s="371" t="s">
        <v>1225</v>
      </c>
      <c r="G84" s="722">
        <f>+C84</f>
        <v>7.2467109063884135E-4</v>
      </c>
      <c r="H84" s="64"/>
    </row>
    <row r="85" spans="1:8" x14ac:dyDescent="0.3">
      <c r="A85" s="66" t="s">
        <v>1495</v>
      </c>
      <c r="B85" s="281" t="s">
        <v>1507</v>
      </c>
      <c r="C85" s="717">
        <v>5.0000000000000001E-4</v>
      </c>
      <c r="D85" s="371" t="s">
        <v>1225</v>
      </c>
      <c r="E85" s="371" t="s">
        <v>1225</v>
      </c>
      <c r="F85" s="371" t="s">
        <v>1225</v>
      </c>
      <c r="G85" s="722">
        <f t="shared" ref="G85:G87" si="0">+C85</f>
        <v>5.0000000000000001E-4</v>
      </c>
      <c r="H85" s="64"/>
    </row>
    <row r="86" spans="1:8" x14ac:dyDescent="0.3">
      <c r="A86" s="66" t="s">
        <v>1510</v>
      </c>
      <c r="B86" s="281" t="s">
        <v>1509</v>
      </c>
      <c r="C86" s="717">
        <v>5.9999999999999995E-4</v>
      </c>
      <c r="D86" s="371" t="s">
        <v>1225</v>
      </c>
      <c r="E86" s="371" t="s">
        <v>1225</v>
      </c>
      <c r="F86" s="371" t="s">
        <v>1225</v>
      </c>
      <c r="G86" s="722">
        <f t="shared" si="0"/>
        <v>5.9999999999999995E-4</v>
      </c>
      <c r="H86" s="64"/>
    </row>
    <row r="87" spans="1:8" outlineLevel="1" x14ac:dyDescent="0.3">
      <c r="A87" s="66" t="s">
        <v>1496</v>
      </c>
      <c r="B87" s="371" t="s">
        <v>3091</v>
      </c>
      <c r="C87" s="717">
        <v>1.1298930536801123E-3</v>
      </c>
      <c r="D87" s="371" t="s">
        <v>1225</v>
      </c>
      <c r="E87" s="371" t="s">
        <v>1225</v>
      </c>
      <c r="F87" s="371" t="s">
        <v>1225</v>
      </c>
      <c r="G87" s="722">
        <f t="shared" si="0"/>
        <v>1.1298930536801123E-3</v>
      </c>
      <c r="H87" s="64"/>
    </row>
    <row r="88" spans="1:8" outlineLevel="1" x14ac:dyDescent="0.3">
      <c r="A88" s="66" t="s">
        <v>1497</v>
      </c>
      <c r="H88" s="64"/>
    </row>
    <row r="89" spans="1:8" outlineLevel="1" x14ac:dyDescent="0.3">
      <c r="A89" s="66" t="s">
        <v>1498</v>
      </c>
      <c r="H89" s="64"/>
    </row>
    <row r="90" spans="1:8" outlineLevel="1" x14ac:dyDescent="0.3">
      <c r="A90" s="66" t="s">
        <v>1499</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zoomScale="90" zoomScaleNormal="90" workbookViewId="0">
      <selection sqref="A1:B1"/>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64" t="s">
        <v>1523</v>
      </c>
      <c r="B1" s="764"/>
    </row>
    <row r="2" spans="1:7" ht="31.2" x14ac:dyDescent="0.3">
      <c r="A2" s="188" t="s">
        <v>2232</v>
      </c>
      <c r="B2" s="188"/>
      <c r="C2" s="64"/>
      <c r="D2" s="64"/>
      <c r="E2" s="64"/>
      <c r="F2" s="349" t="s">
        <v>2336</v>
      </c>
      <c r="G2" s="99"/>
    </row>
    <row r="3" spans="1:7" ht="15" thickBot="1" x14ac:dyDescent="0.35">
      <c r="A3" s="64"/>
      <c r="B3" s="65"/>
      <c r="C3" s="65"/>
      <c r="D3" s="64"/>
      <c r="E3" s="64"/>
      <c r="F3" s="64"/>
      <c r="G3" s="64"/>
    </row>
    <row r="4" spans="1:7" ht="18.600000000000001" thickBot="1" x14ac:dyDescent="0.35">
      <c r="A4" s="224"/>
      <c r="B4" s="225" t="s">
        <v>71</v>
      </c>
      <c r="C4" s="226" t="s">
        <v>72</v>
      </c>
      <c r="D4" s="224"/>
      <c r="E4" s="224"/>
      <c r="F4" s="222"/>
      <c r="G4" s="222"/>
    </row>
    <row r="5" spans="1:7" x14ac:dyDescent="0.3">
      <c r="A5" s="223"/>
      <c r="B5" s="223"/>
      <c r="C5" s="223"/>
      <c r="D5" s="223"/>
      <c r="E5" s="223"/>
      <c r="F5" s="223"/>
      <c r="G5" s="223"/>
    </row>
    <row r="6" spans="1:7" ht="18" x14ac:dyDescent="0.3">
      <c r="A6" s="227"/>
      <c r="B6" s="766" t="s">
        <v>2233</v>
      </c>
      <c r="C6" s="767"/>
      <c r="D6" s="281"/>
      <c r="E6" s="228"/>
      <c r="F6" s="228"/>
      <c r="G6" s="228"/>
    </row>
    <row r="7" spans="1:7" x14ac:dyDescent="0.3">
      <c r="A7" s="331"/>
      <c r="B7" s="768" t="s">
        <v>1659</v>
      </c>
      <c r="C7" s="768"/>
      <c r="D7" s="328"/>
      <c r="E7" s="223"/>
      <c r="F7" s="223"/>
      <c r="G7" s="223"/>
    </row>
    <row r="8" spans="1:7" x14ac:dyDescent="0.3">
      <c r="A8" s="223"/>
      <c r="B8" s="769" t="s">
        <v>1660</v>
      </c>
      <c r="C8" s="770"/>
      <c r="D8" s="328"/>
      <c r="E8" s="223"/>
      <c r="F8" s="223"/>
      <c r="G8" s="223"/>
    </row>
    <row r="9" spans="1:7" x14ac:dyDescent="0.3">
      <c r="A9" s="223"/>
      <c r="B9" s="771" t="s">
        <v>1661</v>
      </c>
      <c r="C9" s="772"/>
      <c r="D9" s="328"/>
      <c r="E9" s="223"/>
      <c r="F9" s="223"/>
      <c r="G9" s="223"/>
    </row>
    <row r="10" spans="1:7" ht="15" thickBot="1" x14ac:dyDescent="0.35">
      <c r="A10" s="223"/>
      <c r="B10" s="773" t="s">
        <v>1662</v>
      </c>
      <c r="C10" s="774"/>
      <c r="D10" s="281"/>
      <c r="E10" s="223"/>
      <c r="F10" s="223"/>
      <c r="G10" s="223"/>
    </row>
    <row r="11" spans="1:7" x14ac:dyDescent="0.3">
      <c r="A11" s="223"/>
      <c r="B11" s="330"/>
      <c r="C11" s="329"/>
      <c r="D11" s="223"/>
      <c r="E11" s="223"/>
      <c r="F11" s="223"/>
      <c r="G11" s="223"/>
    </row>
    <row r="12" spans="1:7" x14ac:dyDescent="0.3">
      <c r="A12" s="223"/>
      <c r="B12" s="229"/>
      <c r="C12" s="223"/>
      <c r="D12" s="223"/>
      <c r="E12" s="223"/>
      <c r="F12" s="223"/>
      <c r="G12" s="223"/>
    </row>
    <row r="13" spans="1:7" x14ac:dyDescent="0.3">
      <c r="A13" s="223"/>
      <c r="B13" s="229"/>
      <c r="C13" s="223"/>
      <c r="D13" s="223"/>
      <c r="E13" s="223"/>
      <c r="F13" s="223"/>
      <c r="G13" s="223"/>
    </row>
    <row r="14" spans="1:7" ht="18.75" customHeight="1" x14ac:dyDescent="0.3">
      <c r="A14" s="77"/>
      <c r="B14" s="765" t="s">
        <v>1659</v>
      </c>
      <c r="C14" s="765"/>
      <c r="D14" s="77"/>
      <c r="E14" s="77"/>
      <c r="F14" s="77"/>
      <c r="G14" s="77"/>
    </row>
    <row r="15" spans="1:7" x14ac:dyDescent="0.3">
      <c r="A15" s="85"/>
      <c r="B15" s="85" t="s">
        <v>1663</v>
      </c>
      <c r="C15" s="85" t="s">
        <v>111</v>
      </c>
      <c r="D15" s="85" t="s">
        <v>1664</v>
      </c>
      <c r="E15" s="85"/>
      <c r="F15" s="85" t="s">
        <v>1665</v>
      </c>
      <c r="G15" s="85" t="s">
        <v>1666</v>
      </c>
    </row>
    <row r="16" spans="1:7" x14ac:dyDescent="0.3">
      <c r="A16" s="223" t="s">
        <v>1667</v>
      </c>
      <c r="B16" s="221" t="s">
        <v>1668</v>
      </c>
      <c r="C16" s="336" t="s">
        <v>83</v>
      </c>
      <c r="D16" s="337" t="s">
        <v>83</v>
      </c>
      <c r="E16" s="220"/>
      <c r="F16" s="250" t="str">
        <f>IF(OR('B1. HTT Mortgage Assets'!$C$15=0,C16="[For completion]"),"",C16/'B1. HTT Mortgage Assets'!$C$15)</f>
        <v/>
      </c>
      <c r="G16" s="250" t="str">
        <f>IF(OR('B1. HTT Mortgage Assets'!$F$28=0,D16="[For completion]"),"",D16/'B1. HTT Mortgage Assets'!$F$28)</f>
        <v/>
      </c>
    </row>
    <row r="17" spans="1:7" x14ac:dyDescent="0.3">
      <c r="A17" s="223" t="s">
        <v>1670</v>
      </c>
      <c r="B17" s="240" t="s">
        <v>2212</v>
      </c>
      <c r="C17" s="336" t="s">
        <v>83</v>
      </c>
      <c r="D17" s="337" t="s">
        <v>83</v>
      </c>
      <c r="E17" s="220"/>
      <c r="F17" s="250" t="str">
        <f>IF(OR('B1. HTT Mortgage Assets'!$C$15=0,C17="[For completion]"),"",C17/'B1. HTT Mortgage Assets'!$C$15)</f>
        <v/>
      </c>
      <c r="G17" s="250" t="str">
        <f>IF(OR('B1. HTT Mortgage Assets'!$F$28=0,D17="[For completion]"),"",D17/'B1. HTT Mortgage Assets'!$F$28)</f>
        <v/>
      </c>
    </row>
    <row r="18" spans="1:7" x14ac:dyDescent="0.3">
      <c r="A18" s="223" t="s">
        <v>1671</v>
      </c>
      <c r="B18" s="240" t="s">
        <v>1673</v>
      </c>
      <c r="C18" s="336" t="s">
        <v>83</v>
      </c>
      <c r="D18" s="337" t="s">
        <v>83</v>
      </c>
      <c r="E18" s="220"/>
      <c r="F18" s="250" t="str">
        <f>IF(OR('B1. HTT Mortgage Assets'!$C$15=0,C18="[For completion]"),"",C18/'B1. HTT Mortgage Assets'!$C$15)</f>
        <v/>
      </c>
      <c r="G18" s="250" t="str">
        <f>IF(OR('B1. HTT Mortgage Assets'!$F$28=0,D18="[For completion]"),"",D18/'B1. HTT Mortgage Assets'!$F$28)</f>
        <v/>
      </c>
    </row>
    <row r="19" spans="1:7" x14ac:dyDescent="0.3">
      <c r="A19" s="281" t="s">
        <v>1672</v>
      </c>
      <c r="B19" s="240" t="s">
        <v>1991</v>
      </c>
      <c r="C19" s="256">
        <f>SUM(C16:C18)</f>
        <v>0</v>
      </c>
      <c r="D19" s="254">
        <f>SUM(D16:D18)</f>
        <v>0</v>
      </c>
      <c r="E19" s="220"/>
      <c r="F19" s="250">
        <f>SUM(F16:F18)</f>
        <v>0</v>
      </c>
      <c r="G19" s="250">
        <f>SUM(G16:G18)</f>
        <v>0</v>
      </c>
    </row>
    <row r="20" spans="1:7" x14ac:dyDescent="0.3">
      <c r="A20" s="240" t="s">
        <v>2213</v>
      </c>
      <c r="B20" s="237" t="s">
        <v>148</v>
      </c>
      <c r="C20" s="338"/>
      <c r="D20" s="338"/>
      <c r="E20" s="220"/>
      <c r="F20" s="240"/>
      <c r="G20" s="240"/>
    </row>
    <row r="21" spans="1:7" x14ac:dyDescent="0.3">
      <c r="A21" s="240" t="s">
        <v>2214</v>
      </c>
      <c r="B21" s="237" t="s">
        <v>148</v>
      </c>
      <c r="C21" s="338"/>
      <c r="D21" s="338"/>
      <c r="E21" s="220"/>
      <c r="F21" s="240"/>
      <c r="G21" s="240"/>
    </row>
    <row r="22" spans="1:7" x14ac:dyDescent="0.3">
      <c r="A22" s="240" t="s">
        <v>2215</v>
      </c>
      <c r="B22" s="237" t="s">
        <v>148</v>
      </c>
      <c r="C22" s="338"/>
      <c r="D22" s="338"/>
      <c r="E22" s="220"/>
      <c r="F22" s="240"/>
      <c r="G22" s="240"/>
    </row>
    <row r="23" spans="1:7" x14ac:dyDescent="0.3">
      <c r="A23" s="240" t="s">
        <v>2216</v>
      </c>
      <c r="B23" s="237" t="s">
        <v>148</v>
      </c>
      <c r="C23" s="338"/>
      <c r="D23" s="338"/>
      <c r="E23" s="220"/>
      <c r="F23" s="240"/>
      <c r="G23" s="240"/>
    </row>
    <row r="24" spans="1:7" x14ac:dyDescent="0.3">
      <c r="A24" s="240" t="s">
        <v>2217</v>
      </c>
      <c r="B24" s="237" t="s">
        <v>148</v>
      </c>
      <c r="C24" s="338"/>
      <c r="D24" s="338"/>
      <c r="E24" s="220"/>
      <c r="F24" s="240"/>
      <c r="G24" s="240"/>
    </row>
    <row r="25" spans="1:7" ht="18" x14ac:dyDescent="0.3">
      <c r="A25" s="77"/>
      <c r="B25" s="765" t="s">
        <v>1660</v>
      </c>
      <c r="C25" s="765"/>
      <c r="D25" s="77"/>
      <c r="E25" s="77"/>
      <c r="F25" s="77"/>
      <c r="G25" s="77"/>
    </row>
    <row r="26" spans="1:7" x14ac:dyDescent="0.3">
      <c r="A26" s="85"/>
      <c r="B26" s="85" t="s">
        <v>1674</v>
      </c>
      <c r="C26" s="85" t="s">
        <v>111</v>
      </c>
      <c r="D26" s="85"/>
      <c r="E26" s="85"/>
      <c r="F26" s="85" t="s">
        <v>1675</v>
      </c>
      <c r="G26" s="85"/>
    </row>
    <row r="27" spans="1:7" x14ac:dyDescent="0.3">
      <c r="A27" s="233" t="s">
        <v>1676</v>
      </c>
      <c r="B27" s="233" t="s">
        <v>469</v>
      </c>
      <c r="C27" s="339" t="s">
        <v>83</v>
      </c>
      <c r="D27" s="251"/>
      <c r="E27" s="233"/>
      <c r="F27" s="250" t="str">
        <f>IF($C$30=0,"",IF(C27="[For completion]","",C27/$C$30))</f>
        <v/>
      </c>
      <c r="G27" s="220"/>
    </row>
    <row r="28" spans="1:7" x14ac:dyDescent="0.3">
      <c r="A28" s="233" t="s">
        <v>1677</v>
      </c>
      <c r="B28" s="233" t="s">
        <v>471</v>
      </c>
      <c r="C28" s="339" t="s">
        <v>83</v>
      </c>
      <c r="D28" s="251"/>
      <c r="E28" s="233"/>
      <c r="F28" s="250" t="str">
        <f t="shared" ref="F28:F29" si="0">IF($C$30=0,"",IF(C28="[For completion]","",C28/$C$30))</f>
        <v/>
      </c>
      <c r="G28" s="220"/>
    </row>
    <row r="29" spans="1:7" x14ac:dyDescent="0.3">
      <c r="A29" s="233" t="s">
        <v>1678</v>
      </c>
      <c r="B29" s="233" t="s">
        <v>144</v>
      </c>
      <c r="C29" s="339" t="s">
        <v>83</v>
      </c>
      <c r="D29" s="251"/>
      <c r="E29" s="233"/>
      <c r="F29" s="250" t="str">
        <f t="shared" si="0"/>
        <v/>
      </c>
      <c r="G29" s="220"/>
    </row>
    <row r="30" spans="1:7" x14ac:dyDescent="0.3">
      <c r="A30" s="233" t="s">
        <v>1679</v>
      </c>
      <c r="B30" s="235" t="s">
        <v>146</v>
      </c>
      <c r="C30" s="251">
        <f>SUM(C27:C29)</f>
        <v>0</v>
      </c>
      <c r="D30" s="233"/>
      <c r="E30" s="233"/>
      <c r="F30" s="248">
        <f>SUM(F27:F29)</f>
        <v>0</v>
      </c>
      <c r="G30" s="220"/>
    </row>
    <row r="31" spans="1:7" x14ac:dyDescent="0.3">
      <c r="A31" s="233" t="s">
        <v>1680</v>
      </c>
      <c r="B31" s="237" t="s">
        <v>1407</v>
      </c>
      <c r="C31" s="339"/>
      <c r="D31" s="233"/>
      <c r="E31" s="233"/>
      <c r="F31" s="250" t="str">
        <f>IF($C$30=0,"",IF(C31="[For completion]","",C31/$C$30))</f>
        <v/>
      </c>
      <c r="G31" s="220"/>
    </row>
    <row r="32" spans="1:7" x14ac:dyDescent="0.3">
      <c r="A32" s="233" t="s">
        <v>1681</v>
      </c>
      <c r="B32" s="237" t="s">
        <v>2218</v>
      </c>
      <c r="C32" s="339"/>
      <c r="D32" s="233"/>
      <c r="E32" s="233"/>
      <c r="F32" s="250" t="str">
        <f t="shared" ref="F32:F39" si="1">IF($C$30=0,"",IF(C32="[For completion]","",C32/$C$30))</f>
        <v/>
      </c>
      <c r="G32" s="72"/>
    </row>
    <row r="33" spans="1:7" x14ac:dyDescent="0.3">
      <c r="A33" s="233" t="s">
        <v>1682</v>
      </c>
      <c r="B33" s="237" t="s">
        <v>2219</v>
      </c>
      <c r="C33" s="339"/>
      <c r="D33" s="233"/>
      <c r="E33" s="233"/>
      <c r="F33" s="250" t="str">
        <f>IF($C$30=0,"",IF(C33="[For completion]","",C33/$C$30))</f>
        <v/>
      </c>
      <c r="G33" s="72"/>
    </row>
    <row r="34" spans="1:7" x14ac:dyDescent="0.3">
      <c r="A34" s="233" t="s">
        <v>1683</v>
      </c>
      <c r="B34" s="237" t="s">
        <v>2220</v>
      </c>
      <c r="C34" s="339"/>
      <c r="D34" s="233"/>
      <c r="E34" s="233"/>
      <c r="F34" s="250" t="str">
        <f t="shared" si="1"/>
        <v/>
      </c>
      <c r="G34" s="72"/>
    </row>
    <row r="35" spans="1:7" x14ac:dyDescent="0.3">
      <c r="A35" s="233" t="s">
        <v>1684</v>
      </c>
      <c r="B35" s="237" t="s">
        <v>1992</v>
      </c>
      <c r="C35" s="339"/>
      <c r="D35" s="233"/>
      <c r="E35" s="233"/>
      <c r="F35" s="250" t="str">
        <f t="shared" si="1"/>
        <v/>
      </c>
      <c r="G35" s="72"/>
    </row>
    <row r="36" spans="1:7" x14ac:dyDescent="0.3">
      <c r="A36" s="233" t="s">
        <v>1685</v>
      </c>
      <c r="B36" s="237" t="s">
        <v>2221</v>
      </c>
      <c r="C36" s="339"/>
      <c r="D36" s="233"/>
      <c r="E36" s="233"/>
      <c r="F36" s="250" t="str">
        <f t="shared" si="1"/>
        <v/>
      </c>
      <c r="G36" s="228"/>
    </row>
    <row r="37" spans="1:7" x14ac:dyDescent="0.3">
      <c r="A37" s="233" t="s">
        <v>1686</v>
      </c>
      <c r="B37" s="237" t="s">
        <v>2222</v>
      </c>
      <c r="C37" s="339"/>
      <c r="D37" s="233"/>
      <c r="E37" s="233"/>
      <c r="F37" s="250" t="str">
        <f t="shared" si="1"/>
        <v/>
      </c>
      <c r="G37" s="72"/>
    </row>
    <row r="38" spans="1:7" x14ac:dyDescent="0.3">
      <c r="A38" s="233" t="s">
        <v>1687</v>
      </c>
      <c r="B38" s="237" t="s">
        <v>2223</v>
      </c>
      <c r="C38" s="339"/>
      <c r="D38" s="233"/>
      <c r="E38" s="233"/>
      <c r="F38" s="250" t="str">
        <f t="shared" si="1"/>
        <v/>
      </c>
      <c r="G38" s="72"/>
    </row>
    <row r="39" spans="1:7" x14ac:dyDescent="0.3">
      <c r="A39" s="233" t="s">
        <v>1688</v>
      </c>
      <c r="B39" s="237" t="s">
        <v>1993</v>
      </c>
      <c r="C39" s="339"/>
      <c r="D39" s="233"/>
      <c r="E39" s="220"/>
      <c r="F39" s="250" t="str">
        <f t="shared" si="1"/>
        <v/>
      </c>
      <c r="G39" s="72"/>
    </row>
    <row r="40" spans="1:7" x14ac:dyDescent="0.3">
      <c r="A40" s="233" t="s">
        <v>1689</v>
      </c>
      <c r="B40" s="341" t="s">
        <v>148</v>
      </c>
      <c r="C40" s="339"/>
      <c r="D40" s="233"/>
      <c r="E40" s="220"/>
      <c r="F40" s="240"/>
      <c r="G40" s="240"/>
    </row>
    <row r="41" spans="1:7" x14ac:dyDescent="0.3">
      <c r="A41" s="233" t="s">
        <v>1690</v>
      </c>
      <c r="B41" s="341" t="s">
        <v>148</v>
      </c>
      <c r="C41" s="340"/>
      <c r="D41" s="232"/>
      <c r="E41" s="220"/>
      <c r="F41" s="240"/>
      <c r="G41" s="240"/>
    </row>
    <row r="42" spans="1:7" x14ac:dyDescent="0.3">
      <c r="A42" s="233" t="s">
        <v>1691</v>
      </c>
      <c r="B42" s="341" t="s">
        <v>148</v>
      </c>
      <c r="C42" s="340"/>
      <c r="D42" s="232"/>
      <c r="E42" s="232"/>
      <c r="F42" s="240"/>
      <c r="G42" s="240"/>
    </row>
    <row r="43" spans="1:7" x14ac:dyDescent="0.3">
      <c r="A43" s="233" t="s">
        <v>1692</v>
      </c>
      <c r="B43" s="341" t="s">
        <v>148</v>
      </c>
      <c r="C43" s="340"/>
      <c r="D43" s="232"/>
      <c r="E43" s="232"/>
      <c r="F43" s="240"/>
      <c r="G43" s="240"/>
    </row>
    <row r="44" spans="1:7" x14ac:dyDescent="0.3">
      <c r="A44" s="233" t="s">
        <v>1693</v>
      </c>
      <c r="B44" s="341" t="s">
        <v>148</v>
      </c>
      <c r="C44" s="340"/>
      <c r="D44" s="232"/>
      <c r="E44" s="232"/>
      <c r="F44" s="240"/>
      <c r="G44" s="240"/>
    </row>
    <row r="45" spans="1:7" x14ac:dyDescent="0.3">
      <c r="A45" s="233" t="s">
        <v>1694</v>
      </c>
      <c r="B45" s="341" t="s">
        <v>148</v>
      </c>
      <c r="C45" s="340"/>
      <c r="D45" s="232"/>
      <c r="E45" s="232"/>
      <c r="F45" s="240"/>
      <c r="G45" s="240"/>
    </row>
    <row r="46" spans="1:7" x14ac:dyDescent="0.3">
      <c r="A46" s="233" t="s">
        <v>1695</v>
      </c>
      <c r="B46" s="341" t="s">
        <v>148</v>
      </c>
      <c r="C46" s="340"/>
      <c r="D46" s="232"/>
      <c r="E46" s="232"/>
      <c r="F46" s="240"/>
      <c r="G46" s="240"/>
    </row>
    <row r="47" spans="1:7" x14ac:dyDescent="0.3">
      <c r="A47" s="233" t="s">
        <v>1696</v>
      </c>
      <c r="B47" s="341" t="s">
        <v>148</v>
      </c>
      <c r="C47" s="340"/>
      <c r="D47" s="232"/>
      <c r="E47" s="232"/>
      <c r="F47" s="240"/>
    </row>
    <row r="48" spans="1:7" x14ac:dyDescent="0.3">
      <c r="A48" s="233" t="s">
        <v>1697</v>
      </c>
      <c r="B48" s="341" t="s">
        <v>148</v>
      </c>
      <c r="C48" s="340"/>
      <c r="D48" s="232"/>
      <c r="E48" s="232"/>
      <c r="F48" s="240"/>
      <c r="G48" s="220"/>
    </row>
    <row r="49" spans="1:7" x14ac:dyDescent="0.3">
      <c r="A49" s="85"/>
      <c r="B49" s="85" t="s">
        <v>485</v>
      </c>
      <c r="C49" s="85" t="s">
        <v>486</v>
      </c>
      <c r="D49" s="85" t="s">
        <v>487</v>
      </c>
      <c r="E49" s="85"/>
      <c r="F49" s="85" t="s">
        <v>2485</v>
      </c>
      <c r="G49" s="85"/>
    </row>
    <row r="50" spans="1:7" x14ac:dyDescent="0.3">
      <c r="A50" s="233" t="s">
        <v>1698</v>
      </c>
      <c r="B50" s="233" t="s">
        <v>1994</v>
      </c>
      <c r="C50" s="343" t="s">
        <v>83</v>
      </c>
      <c r="D50" s="343" t="s">
        <v>83</v>
      </c>
      <c r="E50" s="233"/>
      <c r="F50" s="253" t="s">
        <v>83</v>
      </c>
      <c r="G50" s="240"/>
    </row>
    <row r="51" spans="1:7" x14ac:dyDescent="0.3">
      <c r="A51" s="233" t="s">
        <v>1699</v>
      </c>
      <c r="B51" s="342" t="s">
        <v>492</v>
      </c>
      <c r="C51" s="344"/>
      <c r="D51" s="344"/>
      <c r="E51" s="233"/>
      <c r="F51" s="233"/>
      <c r="G51" s="240"/>
    </row>
    <row r="52" spans="1:7" x14ac:dyDescent="0.3">
      <c r="A52" s="233" t="s">
        <v>1700</v>
      </c>
      <c r="B52" s="342" t="s">
        <v>494</v>
      </c>
      <c r="C52" s="344"/>
      <c r="D52" s="344"/>
      <c r="E52" s="233"/>
      <c r="F52" s="233"/>
      <c r="G52" s="240"/>
    </row>
    <row r="53" spans="1:7" x14ac:dyDescent="0.3">
      <c r="A53" s="233" t="s">
        <v>1701</v>
      </c>
      <c r="B53" s="238"/>
      <c r="C53" s="233"/>
      <c r="D53" s="233"/>
      <c r="E53" s="233"/>
      <c r="F53" s="233"/>
      <c r="G53" s="240"/>
    </row>
    <row r="54" spans="1:7" x14ac:dyDescent="0.3">
      <c r="A54" s="233" t="s">
        <v>1702</v>
      </c>
      <c r="B54" s="238"/>
      <c r="C54" s="233"/>
      <c r="D54" s="233"/>
      <c r="E54" s="233"/>
      <c r="F54" s="233"/>
      <c r="G54" s="240"/>
    </row>
    <row r="55" spans="1:7" x14ac:dyDescent="0.3">
      <c r="A55" s="233" t="s">
        <v>1703</v>
      </c>
      <c r="B55" s="238"/>
      <c r="C55" s="233"/>
      <c r="D55" s="233"/>
      <c r="E55" s="233"/>
      <c r="F55" s="233"/>
      <c r="G55" s="240"/>
    </row>
    <row r="56" spans="1:7" x14ac:dyDescent="0.3">
      <c r="A56" s="233" t="s">
        <v>1704</v>
      </c>
      <c r="B56" s="238"/>
      <c r="C56" s="233"/>
      <c r="D56" s="233"/>
      <c r="E56" s="233"/>
      <c r="F56" s="233"/>
      <c r="G56" s="240"/>
    </row>
    <row r="57" spans="1:7" x14ac:dyDescent="0.3">
      <c r="A57" s="85"/>
      <c r="B57" s="85" t="s">
        <v>497</v>
      </c>
      <c r="C57" s="85" t="s">
        <v>498</v>
      </c>
      <c r="D57" s="85" t="s">
        <v>499</v>
      </c>
      <c r="E57" s="85"/>
      <c r="F57" s="85" t="s">
        <v>2312</v>
      </c>
      <c r="G57" s="85"/>
    </row>
    <row r="58" spans="1:7" x14ac:dyDescent="0.3">
      <c r="A58" s="233" t="s">
        <v>1705</v>
      </c>
      <c r="B58" s="233" t="s">
        <v>501</v>
      </c>
      <c r="C58" s="345" t="s">
        <v>83</v>
      </c>
      <c r="D58" s="345" t="s">
        <v>83</v>
      </c>
      <c r="E58" s="252"/>
      <c r="F58" s="248" t="s">
        <v>83</v>
      </c>
      <c r="G58" s="240"/>
    </row>
    <row r="59" spans="1:7" x14ac:dyDescent="0.3">
      <c r="A59" s="233" t="s">
        <v>1706</v>
      </c>
      <c r="B59" s="233"/>
      <c r="C59" s="248"/>
      <c r="D59" s="248"/>
      <c r="E59" s="252"/>
      <c r="F59" s="248"/>
      <c r="G59" s="240"/>
    </row>
    <row r="60" spans="1:7" x14ac:dyDescent="0.3">
      <c r="A60" s="233" t="s">
        <v>1707</v>
      </c>
      <c r="B60" s="233"/>
      <c r="C60" s="248"/>
      <c r="D60" s="248"/>
      <c r="E60" s="252"/>
      <c r="F60" s="248"/>
      <c r="G60" s="240"/>
    </row>
    <row r="61" spans="1:7" x14ac:dyDescent="0.3">
      <c r="A61" s="233" t="s">
        <v>1708</v>
      </c>
      <c r="B61" s="233"/>
      <c r="C61" s="248"/>
      <c r="D61" s="248"/>
      <c r="E61" s="252"/>
      <c r="F61" s="248"/>
      <c r="G61" s="240"/>
    </row>
    <row r="62" spans="1:7" x14ac:dyDescent="0.3">
      <c r="A62" s="233" t="s">
        <v>1709</v>
      </c>
      <c r="B62" s="233"/>
      <c r="C62" s="248"/>
      <c r="D62" s="248"/>
      <c r="E62" s="252"/>
      <c r="F62" s="248"/>
      <c r="G62" s="240"/>
    </row>
    <row r="63" spans="1:7" x14ac:dyDescent="0.3">
      <c r="A63" s="233" t="s">
        <v>1710</v>
      </c>
      <c r="B63" s="233"/>
      <c r="C63" s="248"/>
      <c r="D63" s="248"/>
      <c r="E63" s="252"/>
      <c r="F63" s="248"/>
      <c r="G63" s="240"/>
    </row>
    <row r="64" spans="1:7" x14ac:dyDescent="0.3">
      <c r="A64" s="233" t="s">
        <v>1711</v>
      </c>
      <c r="B64" s="233"/>
      <c r="C64" s="248"/>
      <c r="D64" s="248"/>
      <c r="E64" s="252"/>
      <c r="F64" s="248"/>
      <c r="G64" s="240"/>
    </row>
    <row r="65" spans="1:7" x14ac:dyDescent="0.3">
      <c r="A65" s="85"/>
      <c r="B65" s="85" t="s">
        <v>508</v>
      </c>
      <c r="C65" s="85" t="s">
        <v>498</v>
      </c>
      <c r="D65" s="85" t="s">
        <v>499</v>
      </c>
      <c r="E65" s="85"/>
      <c r="F65" s="85" t="s">
        <v>2312</v>
      </c>
      <c r="G65" s="85"/>
    </row>
    <row r="66" spans="1:7" x14ac:dyDescent="0.3">
      <c r="A66" s="233" t="s">
        <v>1712</v>
      </c>
      <c r="B66" s="239" t="s">
        <v>510</v>
      </c>
      <c r="C66" s="247">
        <f>SUM(C67:C93)</f>
        <v>0</v>
      </c>
      <c r="D66" s="247">
        <f>SUM(D67:D93)</f>
        <v>0</v>
      </c>
      <c r="E66" s="248"/>
      <c r="F66" s="247">
        <f>SUM(F67:F93)</f>
        <v>0</v>
      </c>
      <c r="G66" s="240"/>
    </row>
    <row r="67" spans="1:7" x14ac:dyDescent="0.3">
      <c r="A67" s="233" t="s">
        <v>1713</v>
      </c>
      <c r="B67" s="233" t="s">
        <v>512</v>
      </c>
      <c r="C67" s="345" t="s">
        <v>83</v>
      </c>
      <c r="D67" s="345" t="s">
        <v>83</v>
      </c>
      <c r="E67" s="248"/>
      <c r="F67" s="345" t="s">
        <v>83</v>
      </c>
      <c r="G67" s="240"/>
    </row>
    <row r="68" spans="1:7" x14ac:dyDescent="0.3">
      <c r="A68" s="233" t="s">
        <v>1714</v>
      </c>
      <c r="B68" s="233" t="s">
        <v>514</v>
      </c>
      <c r="C68" s="345" t="s">
        <v>83</v>
      </c>
      <c r="D68" s="345" t="s">
        <v>83</v>
      </c>
      <c r="E68" s="248"/>
      <c r="F68" s="345" t="s">
        <v>83</v>
      </c>
      <c r="G68" s="240"/>
    </row>
    <row r="69" spans="1:7" x14ac:dyDescent="0.3">
      <c r="A69" s="233" t="s">
        <v>1715</v>
      </c>
      <c r="B69" s="233" t="s">
        <v>516</v>
      </c>
      <c r="C69" s="345" t="s">
        <v>83</v>
      </c>
      <c r="D69" s="345" t="s">
        <v>83</v>
      </c>
      <c r="E69" s="248"/>
      <c r="F69" s="345" t="s">
        <v>83</v>
      </c>
      <c r="G69" s="240"/>
    </row>
    <row r="70" spans="1:7" x14ac:dyDescent="0.3">
      <c r="A70" s="233" t="s">
        <v>1716</v>
      </c>
      <c r="B70" s="233" t="s">
        <v>518</v>
      </c>
      <c r="C70" s="345" t="s">
        <v>83</v>
      </c>
      <c r="D70" s="345" t="s">
        <v>83</v>
      </c>
      <c r="E70" s="248"/>
      <c r="F70" s="345" t="s">
        <v>83</v>
      </c>
      <c r="G70" s="240"/>
    </row>
    <row r="71" spans="1:7" x14ac:dyDescent="0.3">
      <c r="A71" s="233" t="s">
        <v>1717</v>
      </c>
      <c r="B71" s="233" t="s">
        <v>520</v>
      </c>
      <c r="C71" s="345" t="s">
        <v>83</v>
      </c>
      <c r="D71" s="345" t="s">
        <v>83</v>
      </c>
      <c r="E71" s="248"/>
      <c r="F71" s="345" t="s">
        <v>83</v>
      </c>
      <c r="G71" s="240"/>
    </row>
    <row r="72" spans="1:7" x14ac:dyDescent="0.3">
      <c r="A72" s="233" t="s">
        <v>1718</v>
      </c>
      <c r="B72" s="233" t="s">
        <v>2313</v>
      </c>
      <c r="C72" s="345" t="s">
        <v>83</v>
      </c>
      <c r="D72" s="345" t="s">
        <v>83</v>
      </c>
      <c r="E72" s="248"/>
      <c r="F72" s="345" t="s">
        <v>83</v>
      </c>
      <c r="G72" s="240"/>
    </row>
    <row r="73" spans="1:7" x14ac:dyDescent="0.3">
      <c r="A73" s="233" t="s">
        <v>1719</v>
      </c>
      <c r="B73" s="233" t="s">
        <v>523</v>
      </c>
      <c r="C73" s="345" t="s">
        <v>83</v>
      </c>
      <c r="D73" s="345" t="s">
        <v>83</v>
      </c>
      <c r="E73" s="248"/>
      <c r="F73" s="345" t="s">
        <v>83</v>
      </c>
      <c r="G73" s="240"/>
    </row>
    <row r="74" spans="1:7" x14ac:dyDescent="0.3">
      <c r="A74" s="233" t="s">
        <v>1720</v>
      </c>
      <c r="B74" s="233" t="s">
        <v>525</v>
      </c>
      <c r="C74" s="345" t="s">
        <v>83</v>
      </c>
      <c r="D74" s="345" t="s">
        <v>83</v>
      </c>
      <c r="E74" s="248"/>
      <c r="F74" s="345" t="s">
        <v>83</v>
      </c>
      <c r="G74" s="240"/>
    </row>
    <row r="75" spans="1:7" x14ac:dyDescent="0.3">
      <c r="A75" s="233" t="s">
        <v>1721</v>
      </c>
      <c r="B75" s="233" t="s">
        <v>527</v>
      </c>
      <c r="C75" s="345" t="s">
        <v>83</v>
      </c>
      <c r="D75" s="345" t="s">
        <v>83</v>
      </c>
      <c r="E75" s="248"/>
      <c r="F75" s="345" t="s">
        <v>83</v>
      </c>
      <c r="G75" s="240"/>
    </row>
    <row r="76" spans="1:7" x14ac:dyDescent="0.3">
      <c r="A76" s="233" t="s">
        <v>1722</v>
      </c>
      <c r="B76" s="233" t="s">
        <v>529</v>
      </c>
      <c r="C76" s="345" t="s">
        <v>83</v>
      </c>
      <c r="D76" s="345" t="s">
        <v>83</v>
      </c>
      <c r="E76" s="248"/>
      <c r="F76" s="345" t="s">
        <v>83</v>
      </c>
      <c r="G76" s="240"/>
    </row>
    <row r="77" spans="1:7" x14ac:dyDescent="0.3">
      <c r="A77" s="233" t="s">
        <v>1723</v>
      </c>
      <c r="B77" s="233" t="s">
        <v>531</v>
      </c>
      <c r="C77" s="345" t="s">
        <v>83</v>
      </c>
      <c r="D77" s="345" t="s">
        <v>83</v>
      </c>
      <c r="E77" s="248"/>
      <c r="F77" s="345" t="s">
        <v>83</v>
      </c>
      <c r="G77" s="240"/>
    </row>
    <row r="78" spans="1:7" x14ac:dyDescent="0.3">
      <c r="A78" s="233" t="s">
        <v>1724</v>
      </c>
      <c r="B78" s="233" t="s">
        <v>533</v>
      </c>
      <c r="C78" s="345" t="s">
        <v>83</v>
      </c>
      <c r="D78" s="345" t="s">
        <v>83</v>
      </c>
      <c r="E78" s="248"/>
      <c r="F78" s="345" t="s">
        <v>83</v>
      </c>
      <c r="G78" s="240"/>
    </row>
    <row r="79" spans="1:7" x14ac:dyDescent="0.3">
      <c r="A79" s="233" t="s">
        <v>1725</v>
      </c>
      <c r="B79" s="233" t="s">
        <v>535</v>
      </c>
      <c r="C79" s="345" t="s">
        <v>83</v>
      </c>
      <c r="D79" s="345" t="s">
        <v>83</v>
      </c>
      <c r="E79" s="248"/>
      <c r="F79" s="345" t="s">
        <v>83</v>
      </c>
      <c r="G79" s="240"/>
    </row>
    <row r="80" spans="1:7" x14ac:dyDescent="0.3">
      <c r="A80" s="233" t="s">
        <v>1726</v>
      </c>
      <c r="B80" s="233" t="s">
        <v>537</v>
      </c>
      <c r="C80" s="345" t="s">
        <v>83</v>
      </c>
      <c r="D80" s="345" t="s">
        <v>83</v>
      </c>
      <c r="E80" s="248"/>
      <c r="F80" s="345" t="s">
        <v>83</v>
      </c>
      <c r="G80" s="240"/>
    </row>
    <row r="81" spans="1:7" x14ac:dyDescent="0.3">
      <c r="A81" s="233" t="s">
        <v>1727</v>
      </c>
      <c r="B81" s="233" t="s">
        <v>539</v>
      </c>
      <c r="C81" s="345" t="s">
        <v>83</v>
      </c>
      <c r="D81" s="345" t="s">
        <v>83</v>
      </c>
      <c r="E81" s="248"/>
      <c r="F81" s="345" t="s">
        <v>83</v>
      </c>
      <c r="G81" s="240"/>
    </row>
    <row r="82" spans="1:7" x14ac:dyDescent="0.3">
      <c r="A82" s="233" t="s">
        <v>1728</v>
      </c>
      <c r="B82" s="233" t="s">
        <v>3</v>
      </c>
      <c r="C82" s="345" t="s">
        <v>83</v>
      </c>
      <c r="D82" s="345" t="s">
        <v>83</v>
      </c>
      <c r="E82" s="248"/>
      <c r="F82" s="345" t="s">
        <v>83</v>
      </c>
      <c r="G82" s="240"/>
    </row>
    <row r="83" spans="1:7" x14ac:dyDescent="0.3">
      <c r="A83" s="233" t="s">
        <v>1729</v>
      </c>
      <c r="B83" s="233" t="s">
        <v>542</v>
      </c>
      <c r="C83" s="345" t="s">
        <v>83</v>
      </c>
      <c r="D83" s="345" t="s">
        <v>83</v>
      </c>
      <c r="E83" s="248"/>
      <c r="F83" s="345" t="s">
        <v>83</v>
      </c>
      <c r="G83" s="240"/>
    </row>
    <row r="84" spans="1:7" x14ac:dyDescent="0.3">
      <c r="A84" s="233" t="s">
        <v>1730</v>
      </c>
      <c r="B84" s="233" t="s">
        <v>544</v>
      </c>
      <c r="C84" s="345" t="s">
        <v>83</v>
      </c>
      <c r="D84" s="345" t="s">
        <v>83</v>
      </c>
      <c r="E84" s="248"/>
      <c r="F84" s="345" t="s">
        <v>83</v>
      </c>
      <c r="G84" s="240"/>
    </row>
    <row r="85" spans="1:7" x14ac:dyDescent="0.3">
      <c r="A85" s="233" t="s">
        <v>1731</v>
      </c>
      <c r="B85" s="233" t="s">
        <v>546</v>
      </c>
      <c r="C85" s="345" t="s">
        <v>83</v>
      </c>
      <c r="D85" s="345" t="s">
        <v>83</v>
      </c>
      <c r="E85" s="248"/>
      <c r="F85" s="345" t="s">
        <v>83</v>
      </c>
      <c r="G85" s="240"/>
    </row>
    <row r="86" spans="1:7" x14ac:dyDescent="0.3">
      <c r="A86" s="233" t="s">
        <v>1732</v>
      </c>
      <c r="B86" s="233" t="s">
        <v>548</v>
      </c>
      <c r="C86" s="345" t="s">
        <v>83</v>
      </c>
      <c r="D86" s="345" t="s">
        <v>83</v>
      </c>
      <c r="E86" s="248"/>
      <c r="F86" s="345" t="s">
        <v>83</v>
      </c>
      <c r="G86" s="240"/>
    </row>
    <row r="87" spans="1:7" x14ac:dyDescent="0.3">
      <c r="A87" s="233" t="s">
        <v>1733</v>
      </c>
      <c r="B87" s="233" t="s">
        <v>550</v>
      </c>
      <c r="C87" s="345" t="s">
        <v>83</v>
      </c>
      <c r="D87" s="345" t="s">
        <v>83</v>
      </c>
      <c r="E87" s="248"/>
      <c r="F87" s="345" t="s">
        <v>83</v>
      </c>
      <c r="G87" s="240"/>
    </row>
    <row r="88" spans="1:7" x14ac:dyDescent="0.3">
      <c r="A88" s="233" t="s">
        <v>1734</v>
      </c>
      <c r="B88" s="233" t="s">
        <v>552</v>
      </c>
      <c r="C88" s="345" t="s">
        <v>83</v>
      </c>
      <c r="D88" s="345" t="s">
        <v>83</v>
      </c>
      <c r="E88" s="248"/>
      <c r="F88" s="345" t="s">
        <v>83</v>
      </c>
      <c r="G88" s="240"/>
    </row>
    <row r="89" spans="1:7" x14ac:dyDescent="0.3">
      <c r="A89" s="233" t="s">
        <v>1735</v>
      </c>
      <c r="B89" s="233" t="s">
        <v>554</v>
      </c>
      <c r="C89" s="345" t="s">
        <v>83</v>
      </c>
      <c r="D89" s="345" t="s">
        <v>83</v>
      </c>
      <c r="E89" s="248"/>
      <c r="F89" s="345" t="s">
        <v>83</v>
      </c>
      <c r="G89" s="240"/>
    </row>
    <row r="90" spans="1:7" x14ac:dyDescent="0.3">
      <c r="A90" s="233" t="s">
        <v>1736</v>
      </c>
      <c r="B90" s="233" t="s">
        <v>556</v>
      </c>
      <c r="C90" s="345" t="s">
        <v>83</v>
      </c>
      <c r="D90" s="345" t="s">
        <v>83</v>
      </c>
      <c r="E90" s="248"/>
      <c r="F90" s="345" t="s">
        <v>83</v>
      </c>
      <c r="G90" s="240"/>
    </row>
    <row r="91" spans="1:7" x14ac:dyDescent="0.3">
      <c r="A91" s="233" t="s">
        <v>1737</v>
      </c>
      <c r="B91" s="233" t="s">
        <v>558</v>
      </c>
      <c r="C91" s="345" t="s">
        <v>83</v>
      </c>
      <c r="D91" s="345" t="s">
        <v>83</v>
      </c>
      <c r="E91" s="248"/>
      <c r="F91" s="345" t="s">
        <v>83</v>
      </c>
      <c r="G91" s="240"/>
    </row>
    <row r="92" spans="1:7" x14ac:dyDescent="0.3">
      <c r="A92" s="233" t="s">
        <v>1738</v>
      </c>
      <c r="B92" s="233" t="s">
        <v>560</v>
      </c>
      <c r="C92" s="345" t="s">
        <v>83</v>
      </c>
      <c r="D92" s="345" t="s">
        <v>83</v>
      </c>
      <c r="E92" s="248"/>
      <c r="F92" s="345" t="s">
        <v>83</v>
      </c>
      <c r="G92" s="240"/>
    </row>
    <row r="93" spans="1:7" x14ac:dyDescent="0.3">
      <c r="A93" s="233" t="s">
        <v>1739</v>
      </c>
      <c r="B93" s="233" t="s">
        <v>6</v>
      </c>
      <c r="C93" s="345" t="s">
        <v>83</v>
      </c>
      <c r="D93" s="345" t="s">
        <v>83</v>
      </c>
      <c r="E93" s="248"/>
      <c r="F93" s="345" t="s">
        <v>83</v>
      </c>
      <c r="G93" s="240"/>
    </row>
    <row r="94" spans="1:7" x14ac:dyDescent="0.3">
      <c r="A94" s="233" t="s">
        <v>1740</v>
      </c>
      <c r="B94" s="239" t="s">
        <v>303</v>
      </c>
      <c r="C94" s="247">
        <f>SUM(C95:C97)</f>
        <v>0</v>
      </c>
      <c r="D94" s="247">
        <f t="shared" ref="D94:F94" si="2">SUM(D95:D97)</f>
        <v>0</v>
      </c>
      <c r="E94" s="247"/>
      <c r="F94" s="247">
        <f t="shared" si="2"/>
        <v>0</v>
      </c>
      <c r="G94" s="240"/>
    </row>
    <row r="95" spans="1:7" x14ac:dyDescent="0.3">
      <c r="A95" s="233" t="s">
        <v>1741</v>
      </c>
      <c r="B95" s="233" t="s">
        <v>566</v>
      </c>
      <c r="C95" s="345" t="s">
        <v>83</v>
      </c>
      <c r="D95" s="345" t="s">
        <v>83</v>
      </c>
      <c r="E95" s="248"/>
      <c r="F95" s="345" t="s">
        <v>83</v>
      </c>
      <c r="G95" s="240"/>
    </row>
    <row r="96" spans="1:7" x14ac:dyDescent="0.3">
      <c r="A96" s="233" t="s">
        <v>1742</v>
      </c>
      <c r="B96" s="233" t="s">
        <v>568</v>
      </c>
      <c r="C96" s="345" t="s">
        <v>83</v>
      </c>
      <c r="D96" s="345" t="s">
        <v>83</v>
      </c>
      <c r="E96" s="248"/>
      <c r="F96" s="345" t="s">
        <v>83</v>
      </c>
      <c r="G96" s="240"/>
    </row>
    <row r="97" spans="1:7" x14ac:dyDescent="0.3">
      <c r="A97" s="233" t="s">
        <v>1743</v>
      </c>
      <c r="B97" s="233" t="s">
        <v>2</v>
      </c>
      <c r="C97" s="345" t="s">
        <v>83</v>
      </c>
      <c r="D97" s="345" t="s">
        <v>83</v>
      </c>
      <c r="E97" s="248"/>
      <c r="F97" s="345" t="s">
        <v>83</v>
      </c>
      <c r="G97" s="240"/>
    </row>
    <row r="98" spans="1:7" x14ac:dyDescent="0.3">
      <c r="A98" s="233" t="s">
        <v>1744</v>
      </c>
      <c r="B98" s="239" t="s">
        <v>144</v>
      </c>
      <c r="C98" s="247">
        <f>SUM(C99:C109)</f>
        <v>0</v>
      </c>
      <c r="D98" s="247">
        <f t="shared" ref="D98:F98" si="3">SUM(D99:D109)</f>
        <v>0</v>
      </c>
      <c r="E98" s="247"/>
      <c r="F98" s="247">
        <f t="shared" si="3"/>
        <v>0</v>
      </c>
      <c r="G98" s="240"/>
    </row>
    <row r="99" spans="1:7" x14ac:dyDescent="0.3">
      <c r="A99" s="233" t="s">
        <v>1745</v>
      </c>
      <c r="B99" s="240" t="s">
        <v>305</v>
      </c>
      <c r="C99" s="345" t="s">
        <v>83</v>
      </c>
      <c r="D99" s="345" t="s">
        <v>83</v>
      </c>
      <c r="E99" s="248"/>
      <c r="F99" s="345" t="s">
        <v>83</v>
      </c>
      <c r="G99" s="240"/>
    </row>
    <row r="100" spans="1:7" s="220" customFormat="1" x14ac:dyDescent="0.3">
      <c r="A100" s="233" t="s">
        <v>1746</v>
      </c>
      <c r="B100" s="233" t="s">
        <v>563</v>
      </c>
      <c r="C100" s="345" t="s">
        <v>83</v>
      </c>
      <c r="D100" s="345" t="s">
        <v>83</v>
      </c>
      <c r="E100" s="248"/>
      <c r="F100" s="345" t="s">
        <v>83</v>
      </c>
      <c r="G100" s="240"/>
    </row>
    <row r="101" spans="1:7" x14ac:dyDescent="0.3">
      <c r="A101" s="233" t="s">
        <v>1747</v>
      </c>
      <c r="B101" s="240" t="s">
        <v>307</v>
      </c>
      <c r="C101" s="345" t="s">
        <v>83</v>
      </c>
      <c r="D101" s="345" t="s">
        <v>83</v>
      </c>
      <c r="E101" s="248"/>
      <c r="F101" s="345" t="s">
        <v>83</v>
      </c>
      <c r="G101" s="240"/>
    </row>
    <row r="102" spans="1:7" x14ac:dyDescent="0.3">
      <c r="A102" s="233" t="s">
        <v>1748</v>
      </c>
      <c r="B102" s="240" t="s">
        <v>309</v>
      </c>
      <c r="C102" s="345" t="s">
        <v>83</v>
      </c>
      <c r="D102" s="345" t="s">
        <v>83</v>
      </c>
      <c r="E102" s="248"/>
      <c r="F102" s="345" t="s">
        <v>83</v>
      </c>
      <c r="G102" s="240"/>
    </row>
    <row r="103" spans="1:7" x14ac:dyDescent="0.3">
      <c r="A103" s="233" t="s">
        <v>1749</v>
      </c>
      <c r="B103" s="240" t="s">
        <v>12</v>
      </c>
      <c r="C103" s="345" t="s">
        <v>83</v>
      </c>
      <c r="D103" s="345" t="s">
        <v>83</v>
      </c>
      <c r="E103" s="248"/>
      <c r="F103" s="345" t="s">
        <v>83</v>
      </c>
      <c r="G103" s="240"/>
    </row>
    <row r="104" spans="1:7" x14ac:dyDescent="0.3">
      <c r="A104" s="233" t="s">
        <v>1750</v>
      </c>
      <c r="B104" s="240" t="s">
        <v>312</v>
      </c>
      <c r="C104" s="345" t="s">
        <v>83</v>
      </c>
      <c r="D104" s="345" t="s">
        <v>83</v>
      </c>
      <c r="E104" s="248"/>
      <c r="F104" s="345" t="s">
        <v>83</v>
      </c>
      <c r="G104" s="240"/>
    </row>
    <row r="105" spans="1:7" x14ac:dyDescent="0.3">
      <c r="A105" s="233" t="s">
        <v>1751</v>
      </c>
      <c r="B105" s="240" t="s">
        <v>314</v>
      </c>
      <c r="C105" s="345" t="s">
        <v>83</v>
      </c>
      <c r="D105" s="345" t="s">
        <v>83</v>
      </c>
      <c r="E105" s="248"/>
      <c r="F105" s="345" t="s">
        <v>83</v>
      </c>
      <c r="G105" s="240"/>
    </row>
    <row r="106" spans="1:7" x14ac:dyDescent="0.3">
      <c r="A106" s="233" t="s">
        <v>1752</v>
      </c>
      <c r="B106" s="240" t="s">
        <v>316</v>
      </c>
      <c r="C106" s="345" t="s">
        <v>83</v>
      </c>
      <c r="D106" s="345" t="s">
        <v>83</v>
      </c>
      <c r="E106" s="248"/>
      <c r="F106" s="345" t="s">
        <v>83</v>
      </c>
      <c r="G106" s="240"/>
    </row>
    <row r="107" spans="1:7" x14ac:dyDescent="0.3">
      <c r="A107" s="233" t="s">
        <v>1753</v>
      </c>
      <c r="B107" s="240" t="s">
        <v>318</v>
      </c>
      <c r="C107" s="345" t="s">
        <v>83</v>
      </c>
      <c r="D107" s="345" t="s">
        <v>83</v>
      </c>
      <c r="E107" s="248"/>
      <c r="F107" s="345" t="s">
        <v>83</v>
      </c>
      <c r="G107" s="240"/>
    </row>
    <row r="108" spans="1:7" x14ac:dyDescent="0.3">
      <c r="A108" s="233" t="s">
        <v>1754</v>
      </c>
      <c r="B108" s="240" t="s">
        <v>320</v>
      </c>
      <c r="C108" s="345" t="s">
        <v>83</v>
      </c>
      <c r="D108" s="345" t="s">
        <v>83</v>
      </c>
      <c r="E108" s="248"/>
      <c r="F108" s="345" t="s">
        <v>83</v>
      </c>
      <c r="G108" s="240"/>
    </row>
    <row r="109" spans="1:7" x14ac:dyDescent="0.3">
      <c r="A109" s="233" t="s">
        <v>1755</v>
      </c>
      <c r="B109" s="240" t="s">
        <v>144</v>
      </c>
      <c r="C109" s="345" t="s">
        <v>83</v>
      </c>
      <c r="D109" s="345" t="s">
        <v>83</v>
      </c>
      <c r="E109" s="248"/>
      <c r="F109" s="345" t="s">
        <v>83</v>
      </c>
      <c r="G109" s="240"/>
    </row>
    <row r="110" spans="1:7" x14ac:dyDescent="0.3">
      <c r="A110" s="233" t="s">
        <v>2028</v>
      </c>
      <c r="B110" s="341" t="s">
        <v>148</v>
      </c>
      <c r="C110" s="345"/>
      <c r="D110" s="345"/>
      <c r="E110" s="248"/>
      <c r="F110" s="345"/>
      <c r="G110" s="240"/>
    </row>
    <row r="111" spans="1:7" x14ac:dyDescent="0.3">
      <c r="A111" s="233" t="s">
        <v>2029</v>
      </c>
      <c r="B111" s="341" t="s">
        <v>148</v>
      </c>
      <c r="C111" s="345"/>
      <c r="D111" s="345"/>
      <c r="E111" s="248"/>
      <c r="F111" s="345"/>
      <c r="G111" s="240"/>
    </row>
    <row r="112" spans="1:7" x14ac:dyDescent="0.3">
      <c r="A112" s="233" t="s">
        <v>2030</v>
      </c>
      <c r="B112" s="341" t="s">
        <v>148</v>
      </c>
      <c r="C112" s="345"/>
      <c r="D112" s="345"/>
      <c r="E112" s="248"/>
      <c r="F112" s="345"/>
      <c r="G112" s="240"/>
    </row>
    <row r="113" spans="1:7" x14ac:dyDescent="0.3">
      <c r="A113" s="233" t="s">
        <v>2031</v>
      </c>
      <c r="B113" s="341" t="s">
        <v>148</v>
      </c>
      <c r="C113" s="345"/>
      <c r="D113" s="345"/>
      <c r="E113" s="248"/>
      <c r="F113" s="345"/>
      <c r="G113" s="240"/>
    </row>
    <row r="114" spans="1:7" x14ac:dyDescent="0.3">
      <c r="A114" s="233" t="s">
        <v>2032</v>
      </c>
      <c r="B114" s="341" t="s">
        <v>148</v>
      </c>
      <c r="C114" s="345"/>
      <c r="D114" s="345"/>
      <c r="E114" s="248"/>
      <c r="F114" s="345"/>
      <c r="G114" s="240"/>
    </row>
    <row r="115" spans="1:7" x14ac:dyDescent="0.3">
      <c r="A115" s="233" t="s">
        <v>2033</v>
      </c>
      <c r="B115" s="341" t="s">
        <v>148</v>
      </c>
      <c r="C115" s="345"/>
      <c r="D115" s="345"/>
      <c r="E115" s="248"/>
      <c r="F115" s="345"/>
      <c r="G115" s="240"/>
    </row>
    <row r="116" spans="1:7" x14ac:dyDescent="0.3">
      <c r="A116" s="233" t="s">
        <v>2034</v>
      </c>
      <c r="B116" s="341" t="s">
        <v>148</v>
      </c>
      <c r="C116" s="345"/>
      <c r="D116" s="345"/>
      <c r="E116" s="248"/>
      <c r="F116" s="345"/>
      <c r="G116" s="240"/>
    </row>
    <row r="117" spans="1:7" x14ac:dyDescent="0.3">
      <c r="A117" s="233" t="s">
        <v>2035</v>
      </c>
      <c r="B117" s="341" t="s">
        <v>148</v>
      </c>
      <c r="C117" s="345"/>
      <c r="D117" s="345"/>
      <c r="E117" s="248"/>
      <c r="F117" s="345"/>
      <c r="G117" s="240"/>
    </row>
    <row r="118" spans="1:7" x14ac:dyDescent="0.3">
      <c r="A118" s="233" t="s">
        <v>2036</v>
      </c>
      <c r="B118" s="341" t="s">
        <v>148</v>
      </c>
      <c r="C118" s="345"/>
      <c r="D118" s="345"/>
      <c r="E118" s="248"/>
      <c r="F118" s="345"/>
      <c r="G118" s="240"/>
    </row>
    <row r="119" spans="1:7" x14ac:dyDescent="0.3">
      <c r="A119" s="233" t="s">
        <v>2037</v>
      </c>
      <c r="B119" s="341" t="s">
        <v>148</v>
      </c>
      <c r="C119" s="345"/>
      <c r="D119" s="345"/>
      <c r="E119" s="248"/>
      <c r="F119" s="345"/>
      <c r="G119" s="240"/>
    </row>
    <row r="120" spans="1:7" x14ac:dyDescent="0.3">
      <c r="A120" s="85"/>
      <c r="B120" s="85" t="s">
        <v>1563</v>
      </c>
      <c r="C120" s="85" t="s">
        <v>498</v>
      </c>
      <c r="D120" s="85" t="s">
        <v>499</v>
      </c>
      <c r="E120" s="85"/>
      <c r="F120" s="85" t="s">
        <v>467</v>
      </c>
      <c r="G120" s="85"/>
    </row>
    <row r="121" spans="1:7" x14ac:dyDescent="0.3">
      <c r="A121" s="233" t="s">
        <v>1756</v>
      </c>
      <c r="B121" s="338" t="s">
        <v>591</v>
      </c>
      <c r="C121" s="345" t="s">
        <v>83</v>
      </c>
      <c r="D121" s="345" t="s">
        <v>83</v>
      </c>
      <c r="E121" s="248"/>
      <c r="F121" s="345" t="s">
        <v>83</v>
      </c>
      <c r="G121" s="240"/>
    </row>
    <row r="122" spans="1:7" x14ac:dyDescent="0.3">
      <c r="A122" s="233" t="s">
        <v>1757</v>
      </c>
      <c r="B122" s="338" t="s">
        <v>591</v>
      </c>
      <c r="C122" s="345" t="s">
        <v>83</v>
      </c>
      <c r="D122" s="345" t="s">
        <v>83</v>
      </c>
      <c r="E122" s="248"/>
      <c r="F122" s="345" t="s">
        <v>83</v>
      </c>
      <c r="G122" s="240"/>
    </row>
    <row r="123" spans="1:7" x14ac:dyDescent="0.3">
      <c r="A123" s="233" t="s">
        <v>1758</v>
      </c>
      <c r="B123" s="338" t="s">
        <v>591</v>
      </c>
      <c r="C123" s="345" t="s">
        <v>83</v>
      </c>
      <c r="D123" s="345" t="s">
        <v>83</v>
      </c>
      <c r="E123" s="248"/>
      <c r="F123" s="345" t="s">
        <v>83</v>
      </c>
      <c r="G123" s="240"/>
    </row>
    <row r="124" spans="1:7" x14ac:dyDescent="0.3">
      <c r="A124" s="233" t="s">
        <v>1759</v>
      </c>
      <c r="B124" s="338" t="s">
        <v>591</v>
      </c>
      <c r="C124" s="345" t="s">
        <v>83</v>
      </c>
      <c r="D124" s="345" t="s">
        <v>83</v>
      </c>
      <c r="E124" s="248"/>
      <c r="F124" s="345" t="s">
        <v>83</v>
      </c>
      <c r="G124" s="240"/>
    </row>
    <row r="125" spans="1:7" x14ac:dyDescent="0.3">
      <c r="A125" s="233" t="s">
        <v>1760</v>
      </c>
      <c r="B125" s="338" t="s">
        <v>591</v>
      </c>
      <c r="C125" s="345" t="s">
        <v>83</v>
      </c>
      <c r="D125" s="345" t="s">
        <v>83</v>
      </c>
      <c r="E125" s="248"/>
      <c r="F125" s="345" t="s">
        <v>83</v>
      </c>
      <c r="G125" s="240"/>
    </row>
    <row r="126" spans="1:7" x14ac:dyDescent="0.3">
      <c r="A126" s="233" t="s">
        <v>1761</v>
      </c>
      <c r="B126" s="338" t="s">
        <v>591</v>
      </c>
      <c r="C126" s="345" t="s">
        <v>83</v>
      </c>
      <c r="D126" s="345" t="s">
        <v>83</v>
      </c>
      <c r="E126" s="248"/>
      <c r="F126" s="345" t="s">
        <v>83</v>
      </c>
      <c r="G126" s="240"/>
    </row>
    <row r="127" spans="1:7" x14ac:dyDescent="0.3">
      <c r="A127" s="233" t="s">
        <v>1762</v>
      </c>
      <c r="B127" s="338" t="s">
        <v>591</v>
      </c>
      <c r="C127" s="345" t="s">
        <v>83</v>
      </c>
      <c r="D127" s="345" t="s">
        <v>83</v>
      </c>
      <c r="E127" s="248"/>
      <c r="F127" s="345" t="s">
        <v>83</v>
      </c>
      <c r="G127" s="240"/>
    </row>
    <row r="128" spans="1:7" x14ac:dyDescent="0.3">
      <c r="A128" s="233" t="s">
        <v>1763</v>
      </c>
      <c r="B128" s="338" t="s">
        <v>591</v>
      </c>
      <c r="C128" s="345" t="s">
        <v>83</v>
      </c>
      <c r="D128" s="345" t="s">
        <v>83</v>
      </c>
      <c r="E128" s="248"/>
      <c r="F128" s="345" t="s">
        <v>83</v>
      </c>
      <c r="G128" s="240"/>
    </row>
    <row r="129" spans="1:7" x14ac:dyDescent="0.3">
      <c r="A129" s="233" t="s">
        <v>1764</v>
      </c>
      <c r="B129" s="338" t="s">
        <v>591</v>
      </c>
      <c r="C129" s="345" t="s">
        <v>83</v>
      </c>
      <c r="D129" s="345" t="s">
        <v>83</v>
      </c>
      <c r="E129" s="248"/>
      <c r="F129" s="345" t="s">
        <v>83</v>
      </c>
      <c r="G129" s="240"/>
    </row>
    <row r="130" spans="1:7" x14ac:dyDescent="0.3">
      <c r="A130" s="233" t="s">
        <v>1765</v>
      </c>
      <c r="B130" s="338" t="s">
        <v>591</v>
      </c>
      <c r="C130" s="345" t="s">
        <v>83</v>
      </c>
      <c r="D130" s="345" t="s">
        <v>83</v>
      </c>
      <c r="E130" s="248"/>
      <c r="F130" s="345" t="s">
        <v>83</v>
      </c>
      <c r="G130" s="240"/>
    </row>
    <row r="131" spans="1:7" x14ac:dyDescent="0.3">
      <c r="A131" s="233" t="s">
        <v>1766</v>
      </c>
      <c r="B131" s="338" t="s">
        <v>591</v>
      </c>
      <c r="C131" s="345" t="s">
        <v>83</v>
      </c>
      <c r="D131" s="345" t="s">
        <v>83</v>
      </c>
      <c r="E131" s="248"/>
      <c r="F131" s="345" t="s">
        <v>83</v>
      </c>
      <c r="G131" s="240"/>
    </row>
    <row r="132" spans="1:7" x14ac:dyDescent="0.3">
      <c r="A132" s="233" t="s">
        <v>1767</v>
      </c>
      <c r="B132" s="338" t="s">
        <v>591</v>
      </c>
      <c r="C132" s="345" t="s">
        <v>83</v>
      </c>
      <c r="D132" s="345" t="s">
        <v>83</v>
      </c>
      <c r="E132" s="248"/>
      <c r="F132" s="345" t="s">
        <v>83</v>
      </c>
      <c r="G132" s="240"/>
    </row>
    <row r="133" spans="1:7" x14ac:dyDescent="0.3">
      <c r="A133" s="233" t="s">
        <v>1768</v>
      </c>
      <c r="B133" s="338" t="s">
        <v>591</v>
      </c>
      <c r="C133" s="345" t="s">
        <v>83</v>
      </c>
      <c r="D133" s="345" t="s">
        <v>83</v>
      </c>
      <c r="E133" s="248"/>
      <c r="F133" s="345" t="s">
        <v>83</v>
      </c>
      <c r="G133" s="240"/>
    </row>
    <row r="134" spans="1:7" x14ac:dyDescent="0.3">
      <c r="A134" s="233" t="s">
        <v>1769</v>
      </c>
      <c r="B134" s="338" t="s">
        <v>591</v>
      </c>
      <c r="C134" s="345" t="s">
        <v>83</v>
      </c>
      <c r="D134" s="345" t="s">
        <v>83</v>
      </c>
      <c r="E134" s="248"/>
      <c r="F134" s="345" t="s">
        <v>83</v>
      </c>
      <c r="G134" s="240"/>
    </row>
    <row r="135" spans="1:7" x14ac:dyDescent="0.3">
      <c r="A135" s="233" t="s">
        <v>1770</v>
      </c>
      <c r="B135" s="338" t="s">
        <v>591</v>
      </c>
      <c r="C135" s="345" t="s">
        <v>83</v>
      </c>
      <c r="D135" s="345" t="s">
        <v>83</v>
      </c>
      <c r="E135" s="248"/>
      <c r="F135" s="345" t="s">
        <v>83</v>
      </c>
      <c r="G135" s="240"/>
    </row>
    <row r="136" spans="1:7" x14ac:dyDescent="0.3">
      <c r="A136" s="233" t="s">
        <v>1771</v>
      </c>
      <c r="B136" s="338" t="s">
        <v>591</v>
      </c>
      <c r="C136" s="345" t="s">
        <v>83</v>
      </c>
      <c r="D136" s="345" t="s">
        <v>83</v>
      </c>
      <c r="E136" s="248"/>
      <c r="F136" s="345" t="s">
        <v>83</v>
      </c>
      <c r="G136" s="240"/>
    </row>
    <row r="137" spans="1:7" x14ac:dyDescent="0.3">
      <c r="A137" s="233" t="s">
        <v>1772</v>
      </c>
      <c r="B137" s="338" t="s">
        <v>591</v>
      </c>
      <c r="C137" s="345" t="s">
        <v>83</v>
      </c>
      <c r="D137" s="345" t="s">
        <v>83</v>
      </c>
      <c r="E137" s="248"/>
      <c r="F137" s="345" t="s">
        <v>83</v>
      </c>
      <c r="G137" s="240"/>
    </row>
    <row r="138" spans="1:7" x14ac:dyDescent="0.3">
      <c r="A138" s="233" t="s">
        <v>1773</v>
      </c>
      <c r="B138" s="338" t="s">
        <v>591</v>
      </c>
      <c r="C138" s="345" t="s">
        <v>83</v>
      </c>
      <c r="D138" s="345" t="s">
        <v>83</v>
      </c>
      <c r="E138" s="248"/>
      <c r="F138" s="345" t="s">
        <v>83</v>
      </c>
      <c r="G138" s="240"/>
    </row>
    <row r="139" spans="1:7" x14ac:dyDescent="0.3">
      <c r="A139" s="233" t="s">
        <v>1774</v>
      </c>
      <c r="B139" s="338" t="s">
        <v>591</v>
      </c>
      <c r="C139" s="345" t="s">
        <v>83</v>
      </c>
      <c r="D139" s="345" t="s">
        <v>83</v>
      </c>
      <c r="E139" s="248"/>
      <c r="F139" s="345" t="s">
        <v>83</v>
      </c>
      <c r="G139" s="240"/>
    </row>
    <row r="140" spans="1:7" x14ac:dyDescent="0.3">
      <c r="A140" s="233" t="s">
        <v>1775</v>
      </c>
      <c r="B140" s="338" t="s">
        <v>591</v>
      </c>
      <c r="C140" s="345" t="s">
        <v>83</v>
      </c>
      <c r="D140" s="345" t="s">
        <v>83</v>
      </c>
      <c r="E140" s="248"/>
      <c r="F140" s="345" t="s">
        <v>83</v>
      </c>
      <c r="G140" s="240"/>
    </row>
    <row r="141" spans="1:7" x14ac:dyDescent="0.3">
      <c r="A141" s="233" t="s">
        <v>1776</v>
      </c>
      <c r="B141" s="338" t="s">
        <v>591</v>
      </c>
      <c r="C141" s="345" t="s">
        <v>83</v>
      </c>
      <c r="D141" s="345" t="s">
        <v>83</v>
      </c>
      <c r="E141" s="248"/>
      <c r="F141" s="345" t="s">
        <v>83</v>
      </c>
      <c r="G141" s="240"/>
    </row>
    <row r="142" spans="1:7" x14ac:dyDescent="0.3">
      <c r="A142" s="233" t="s">
        <v>1777</v>
      </c>
      <c r="B142" s="338" t="s">
        <v>591</v>
      </c>
      <c r="C142" s="345" t="s">
        <v>83</v>
      </c>
      <c r="D142" s="345" t="s">
        <v>83</v>
      </c>
      <c r="E142" s="248"/>
      <c r="F142" s="345" t="s">
        <v>83</v>
      </c>
      <c r="G142" s="240"/>
    </row>
    <row r="143" spans="1:7" x14ac:dyDescent="0.3">
      <c r="A143" s="233" t="s">
        <v>1778</v>
      </c>
      <c r="B143" s="338" t="s">
        <v>591</v>
      </c>
      <c r="C143" s="345" t="s">
        <v>83</v>
      </c>
      <c r="D143" s="345" t="s">
        <v>83</v>
      </c>
      <c r="E143" s="248"/>
      <c r="F143" s="345" t="s">
        <v>83</v>
      </c>
      <c r="G143" s="240"/>
    </row>
    <row r="144" spans="1:7" x14ac:dyDescent="0.3">
      <c r="A144" s="233" t="s">
        <v>1779</v>
      </c>
      <c r="B144" s="338" t="s">
        <v>591</v>
      </c>
      <c r="C144" s="345" t="s">
        <v>83</v>
      </c>
      <c r="D144" s="345" t="s">
        <v>83</v>
      </c>
      <c r="E144" s="248"/>
      <c r="F144" s="345" t="s">
        <v>83</v>
      </c>
      <c r="G144" s="240"/>
    </row>
    <row r="145" spans="1:7" x14ac:dyDescent="0.3">
      <c r="A145" s="233" t="s">
        <v>1780</v>
      </c>
      <c r="B145" s="338" t="s">
        <v>591</v>
      </c>
      <c r="C145" s="345" t="s">
        <v>83</v>
      </c>
      <c r="D145" s="345" t="s">
        <v>83</v>
      </c>
      <c r="E145" s="248"/>
      <c r="F145" s="345" t="s">
        <v>83</v>
      </c>
      <c r="G145" s="240"/>
    </row>
    <row r="146" spans="1:7" x14ac:dyDescent="0.3">
      <c r="A146" s="233" t="s">
        <v>1781</v>
      </c>
      <c r="B146" s="338" t="s">
        <v>591</v>
      </c>
      <c r="C146" s="345" t="s">
        <v>83</v>
      </c>
      <c r="D146" s="345" t="s">
        <v>83</v>
      </c>
      <c r="E146" s="248"/>
      <c r="F146" s="345" t="s">
        <v>83</v>
      </c>
      <c r="G146" s="240"/>
    </row>
    <row r="147" spans="1:7" x14ac:dyDescent="0.3">
      <c r="A147" s="233" t="s">
        <v>1782</v>
      </c>
      <c r="B147" s="338" t="s">
        <v>591</v>
      </c>
      <c r="C147" s="345" t="s">
        <v>83</v>
      </c>
      <c r="D147" s="345" t="s">
        <v>83</v>
      </c>
      <c r="E147" s="248"/>
      <c r="F147" s="345" t="s">
        <v>83</v>
      </c>
      <c r="G147" s="240"/>
    </row>
    <row r="148" spans="1:7" x14ac:dyDescent="0.3">
      <c r="A148" s="233" t="s">
        <v>1783</v>
      </c>
      <c r="B148" s="338" t="s">
        <v>591</v>
      </c>
      <c r="C148" s="345" t="s">
        <v>83</v>
      </c>
      <c r="D148" s="345" t="s">
        <v>83</v>
      </c>
      <c r="E148" s="248"/>
      <c r="F148" s="345" t="s">
        <v>83</v>
      </c>
      <c r="G148" s="240"/>
    </row>
    <row r="149" spans="1:7" x14ac:dyDescent="0.3">
      <c r="A149" s="233" t="s">
        <v>1784</v>
      </c>
      <c r="B149" s="338" t="s">
        <v>591</v>
      </c>
      <c r="C149" s="345" t="s">
        <v>83</v>
      </c>
      <c r="D149" s="345" t="s">
        <v>83</v>
      </c>
      <c r="E149" s="248"/>
      <c r="F149" s="345" t="s">
        <v>83</v>
      </c>
      <c r="G149" s="240"/>
    </row>
    <row r="150" spans="1:7" x14ac:dyDescent="0.3">
      <c r="A150" s="233" t="s">
        <v>1785</v>
      </c>
      <c r="B150" s="338" t="s">
        <v>591</v>
      </c>
      <c r="C150" s="345" t="s">
        <v>83</v>
      </c>
      <c r="D150" s="345" t="s">
        <v>83</v>
      </c>
      <c r="E150" s="248"/>
      <c r="F150" s="345" t="s">
        <v>83</v>
      </c>
      <c r="G150" s="240"/>
    </row>
    <row r="151" spans="1:7" x14ac:dyDescent="0.3">
      <c r="A151" s="233" t="s">
        <v>1786</v>
      </c>
      <c r="B151" s="338" t="s">
        <v>591</v>
      </c>
      <c r="C151" s="345" t="s">
        <v>83</v>
      </c>
      <c r="D151" s="345" t="s">
        <v>83</v>
      </c>
      <c r="E151" s="248"/>
      <c r="F151" s="345" t="s">
        <v>83</v>
      </c>
      <c r="G151" s="240"/>
    </row>
    <row r="152" spans="1:7" x14ac:dyDescent="0.3">
      <c r="A152" s="233" t="s">
        <v>1787</v>
      </c>
      <c r="B152" s="338" t="s">
        <v>591</v>
      </c>
      <c r="C152" s="345" t="s">
        <v>83</v>
      </c>
      <c r="D152" s="345" t="s">
        <v>83</v>
      </c>
      <c r="E152" s="248"/>
      <c r="F152" s="345" t="s">
        <v>83</v>
      </c>
      <c r="G152" s="240"/>
    </row>
    <row r="153" spans="1:7" x14ac:dyDescent="0.3">
      <c r="A153" s="233" t="s">
        <v>1788</v>
      </c>
      <c r="B153" s="338" t="s">
        <v>591</v>
      </c>
      <c r="C153" s="345" t="s">
        <v>83</v>
      </c>
      <c r="D153" s="345" t="s">
        <v>83</v>
      </c>
      <c r="E153" s="248"/>
      <c r="F153" s="345" t="s">
        <v>83</v>
      </c>
      <c r="G153" s="240"/>
    </row>
    <row r="154" spans="1:7" x14ac:dyDescent="0.3">
      <c r="A154" s="233" t="s">
        <v>1789</v>
      </c>
      <c r="B154" s="338" t="s">
        <v>591</v>
      </c>
      <c r="C154" s="345" t="s">
        <v>83</v>
      </c>
      <c r="D154" s="345" t="s">
        <v>83</v>
      </c>
      <c r="E154" s="248"/>
      <c r="F154" s="345" t="s">
        <v>83</v>
      </c>
      <c r="G154" s="240"/>
    </row>
    <row r="155" spans="1:7" x14ac:dyDescent="0.3">
      <c r="A155" s="233" t="s">
        <v>1790</v>
      </c>
      <c r="B155" s="338" t="s">
        <v>591</v>
      </c>
      <c r="C155" s="345" t="s">
        <v>83</v>
      </c>
      <c r="D155" s="345" t="s">
        <v>83</v>
      </c>
      <c r="E155" s="248"/>
      <c r="F155" s="345" t="s">
        <v>83</v>
      </c>
      <c r="G155" s="240"/>
    </row>
    <row r="156" spans="1:7" x14ac:dyDescent="0.3">
      <c r="A156" s="233" t="s">
        <v>1791</v>
      </c>
      <c r="B156" s="338" t="s">
        <v>591</v>
      </c>
      <c r="C156" s="345" t="s">
        <v>83</v>
      </c>
      <c r="D156" s="345" t="s">
        <v>83</v>
      </c>
      <c r="E156" s="248"/>
      <c r="F156" s="345" t="s">
        <v>83</v>
      </c>
      <c r="G156" s="240"/>
    </row>
    <row r="157" spans="1:7" x14ac:dyDescent="0.3">
      <c r="A157" s="233" t="s">
        <v>1792</v>
      </c>
      <c r="B157" s="338" t="s">
        <v>591</v>
      </c>
      <c r="C157" s="345" t="s">
        <v>83</v>
      </c>
      <c r="D157" s="345" t="s">
        <v>83</v>
      </c>
      <c r="E157" s="248"/>
      <c r="F157" s="345" t="s">
        <v>83</v>
      </c>
      <c r="G157" s="240"/>
    </row>
    <row r="158" spans="1:7" x14ac:dyDescent="0.3">
      <c r="A158" s="233" t="s">
        <v>1793</v>
      </c>
      <c r="B158" s="338" t="s">
        <v>591</v>
      </c>
      <c r="C158" s="345" t="s">
        <v>83</v>
      </c>
      <c r="D158" s="345" t="s">
        <v>83</v>
      </c>
      <c r="E158" s="248"/>
      <c r="F158" s="345" t="s">
        <v>83</v>
      </c>
      <c r="G158" s="240"/>
    </row>
    <row r="159" spans="1:7" x14ac:dyDescent="0.3">
      <c r="A159" s="233" t="s">
        <v>1794</v>
      </c>
      <c r="B159" s="338" t="s">
        <v>591</v>
      </c>
      <c r="C159" s="345" t="s">
        <v>83</v>
      </c>
      <c r="D159" s="345" t="s">
        <v>83</v>
      </c>
      <c r="E159" s="248"/>
      <c r="F159" s="345" t="s">
        <v>83</v>
      </c>
      <c r="G159" s="240"/>
    </row>
    <row r="160" spans="1:7" x14ac:dyDescent="0.3">
      <c r="A160" s="233" t="s">
        <v>1795</v>
      </c>
      <c r="B160" s="338" t="s">
        <v>591</v>
      </c>
      <c r="C160" s="345" t="s">
        <v>83</v>
      </c>
      <c r="D160" s="345" t="s">
        <v>83</v>
      </c>
      <c r="E160" s="248"/>
      <c r="F160" s="345" t="s">
        <v>83</v>
      </c>
      <c r="G160" s="240"/>
    </row>
    <row r="161" spans="1:7" x14ac:dyDescent="0.3">
      <c r="A161" s="233" t="s">
        <v>1796</v>
      </c>
      <c r="B161" s="338" t="s">
        <v>591</v>
      </c>
      <c r="C161" s="345" t="s">
        <v>83</v>
      </c>
      <c r="D161" s="345" t="s">
        <v>83</v>
      </c>
      <c r="E161" s="248"/>
      <c r="F161" s="345" t="s">
        <v>83</v>
      </c>
      <c r="G161" s="240"/>
    </row>
    <row r="162" spans="1:7" x14ac:dyDescent="0.3">
      <c r="A162" s="233" t="s">
        <v>1797</v>
      </c>
      <c r="B162" s="338" t="s">
        <v>591</v>
      </c>
      <c r="C162" s="345" t="s">
        <v>83</v>
      </c>
      <c r="D162" s="345" t="s">
        <v>83</v>
      </c>
      <c r="E162" s="248"/>
      <c r="F162" s="345" t="s">
        <v>83</v>
      </c>
      <c r="G162" s="240"/>
    </row>
    <row r="163" spans="1:7" x14ac:dyDescent="0.3">
      <c r="A163" s="233" t="s">
        <v>1798</v>
      </c>
      <c r="B163" s="338" t="s">
        <v>591</v>
      </c>
      <c r="C163" s="345" t="s">
        <v>83</v>
      </c>
      <c r="D163" s="345" t="s">
        <v>83</v>
      </c>
      <c r="E163" s="248"/>
      <c r="F163" s="345" t="s">
        <v>83</v>
      </c>
      <c r="G163" s="240"/>
    </row>
    <row r="164" spans="1:7" x14ac:dyDescent="0.3">
      <c r="A164" s="233" t="s">
        <v>1799</v>
      </c>
      <c r="B164" s="338" t="s">
        <v>591</v>
      </c>
      <c r="C164" s="345" t="s">
        <v>83</v>
      </c>
      <c r="D164" s="345" t="s">
        <v>83</v>
      </c>
      <c r="E164" s="248"/>
      <c r="F164" s="345" t="s">
        <v>83</v>
      </c>
      <c r="G164" s="240"/>
    </row>
    <row r="165" spans="1:7" x14ac:dyDescent="0.3">
      <c r="A165" s="233" t="s">
        <v>1800</v>
      </c>
      <c r="B165" s="338" t="s">
        <v>591</v>
      </c>
      <c r="C165" s="345" t="s">
        <v>83</v>
      </c>
      <c r="D165" s="345" t="s">
        <v>83</v>
      </c>
      <c r="E165" s="248"/>
      <c r="F165" s="345" t="s">
        <v>83</v>
      </c>
      <c r="G165" s="240"/>
    </row>
    <row r="166" spans="1:7" x14ac:dyDescent="0.3">
      <c r="A166" s="233" t="s">
        <v>1801</v>
      </c>
      <c r="B166" s="338" t="s">
        <v>591</v>
      </c>
      <c r="C166" s="345" t="s">
        <v>83</v>
      </c>
      <c r="D166" s="345" t="s">
        <v>83</v>
      </c>
      <c r="E166" s="248"/>
      <c r="F166" s="345" t="s">
        <v>83</v>
      </c>
      <c r="G166" s="240"/>
    </row>
    <row r="167" spans="1:7" x14ac:dyDescent="0.3">
      <c r="A167" s="233" t="s">
        <v>1802</v>
      </c>
      <c r="B167" s="338" t="s">
        <v>591</v>
      </c>
      <c r="C167" s="345" t="s">
        <v>83</v>
      </c>
      <c r="D167" s="345" t="s">
        <v>83</v>
      </c>
      <c r="E167" s="248"/>
      <c r="F167" s="345" t="s">
        <v>83</v>
      </c>
      <c r="G167" s="240"/>
    </row>
    <row r="168" spans="1:7" x14ac:dyDescent="0.3">
      <c r="A168" s="233" t="s">
        <v>1803</v>
      </c>
      <c r="B168" s="338" t="s">
        <v>591</v>
      </c>
      <c r="C168" s="345" t="s">
        <v>83</v>
      </c>
      <c r="D168" s="345" t="s">
        <v>83</v>
      </c>
      <c r="E168" s="248"/>
      <c r="F168" s="345" t="s">
        <v>83</v>
      </c>
      <c r="G168" s="240"/>
    </row>
    <row r="169" spans="1:7" x14ac:dyDescent="0.3">
      <c r="A169" s="233" t="s">
        <v>1804</v>
      </c>
      <c r="B169" s="338" t="s">
        <v>591</v>
      </c>
      <c r="C169" s="345" t="s">
        <v>83</v>
      </c>
      <c r="D169" s="345" t="s">
        <v>83</v>
      </c>
      <c r="E169" s="248"/>
      <c r="F169" s="345" t="s">
        <v>83</v>
      </c>
      <c r="G169" s="240"/>
    </row>
    <row r="170" spans="1:7" x14ac:dyDescent="0.3">
      <c r="A170" s="233" t="s">
        <v>1805</v>
      </c>
      <c r="B170" s="338" t="s">
        <v>591</v>
      </c>
      <c r="C170" s="345" t="s">
        <v>83</v>
      </c>
      <c r="D170" s="345" t="s">
        <v>83</v>
      </c>
      <c r="E170" s="248"/>
      <c r="F170" s="345" t="s">
        <v>83</v>
      </c>
      <c r="G170" s="240"/>
    </row>
    <row r="171" spans="1:7" x14ac:dyDescent="0.3">
      <c r="A171" s="85"/>
      <c r="B171" s="85" t="s">
        <v>622</v>
      </c>
      <c r="C171" s="85" t="s">
        <v>498</v>
      </c>
      <c r="D171" s="85" t="s">
        <v>499</v>
      </c>
      <c r="E171" s="85"/>
      <c r="F171" s="85" t="s">
        <v>467</v>
      </c>
      <c r="G171" s="85"/>
    </row>
    <row r="172" spans="1:7" x14ac:dyDescent="0.3">
      <c r="A172" s="233" t="s">
        <v>1806</v>
      </c>
      <c r="B172" s="233" t="s">
        <v>624</v>
      </c>
      <c r="C172" s="345" t="s">
        <v>83</v>
      </c>
      <c r="D172" s="345" t="s">
        <v>83</v>
      </c>
      <c r="E172" s="249"/>
      <c r="F172" s="345" t="s">
        <v>83</v>
      </c>
      <c r="G172" s="240"/>
    </row>
    <row r="173" spans="1:7" x14ac:dyDescent="0.3">
      <c r="A173" s="233" t="s">
        <v>1807</v>
      </c>
      <c r="B173" s="233" t="s">
        <v>626</v>
      </c>
      <c r="C173" s="345" t="s">
        <v>83</v>
      </c>
      <c r="D173" s="345" t="s">
        <v>83</v>
      </c>
      <c r="E173" s="249"/>
      <c r="F173" s="345" t="s">
        <v>83</v>
      </c>
      <c r="G173" s="240"/>
    </row>
    <row r="174" spans="1:7" x14ac:dyDescent="0.3">
      <c r="A174" s="233" t="s">
        <v>1808</v>
      </c>
      <c r="B174" s="233" t="s">
        <v>144</v>
      </c>
      <c r="C174" s="345" t="s">
        <v>83</v>
      </c>
      <c r="D174" s="345" t="s">
        <v>83</v>
      </c>
      <c r="E174" s="249"/>
      <c r="F174" s="345" t="s">
        <v>83</v>
      </c>
      <c r="G174" s="240"/>
    </row>
    <row r="175" spans="1:7" x14ac:dyDescent="0.3">
      <c r="A175" s="233" t="s">
        <v>1809</v>
      </c>
      <c r="B175" s="233"/>
      <c r="C175" s="248"/>
      <c r="D175" s="248"/>
      <c r="E175" s="249"/>
      <c r="F175" s="248"/>
      <c r="G175" s="240"/>
    </row>
    <row r="176" spans="1:7" x14ac:dyDescent="0.3">
      <c r="A176" s="233" t="s">
        <v>1810</v>
      </c>
      <c r="B176" s="233"/>
      <c r="C176" s="248"/>
      <c r="D176" s="248"/>
      <c r="E176" s="249"/>
      <c r="F176" s="248"/>
      <c r="G176" s="240"/>
    </row>
    <row r="177" spans="1:7" x14ac:dyDescent="0.3">
      <c r="A177" s="233" t="s">
        <v>1811</v>
      </c>
      <c r="B177" s="233"/>
      <c r="C177" s="248"/>
      <c r="D177" s="248"/>
      <c r="E177" s="249"/>
      <c r="F177" s="248"/>
      <c r="G177" s="240"/>
    </row>
    <row r="178" spans="1:7" x14ac:dyDescent="0.3">
      <c r="A178" s="233" t="s">
        <v>1812</v>
      </c>
      <c r="B178" s="233"/>
      <c r="C178" s="248"/>
      <c r="D178" s="248"/>
      <c r="E178" s="249"/>
      <c r="F178" s="248"/>
      <c r="G178" s="240"/>
    </row>
    <row r="179" spans="1:7" x14ac:dyDescent="0.3">
      <c r="A179" s="233" t="s">
        <v>1813</v>
      </c>
      <c r="B179" s="233"/>
      <c r="C179" s="248"/>
      <c r="D179" s="248"/>
      <c r="E179" s="249"/>
      <c r="F179" s="248"/>
      <c r="G179" s="240"/>
    </row>
    <row r="180" spans="1:7" x14ac:dyDescent="0.3">
      <c r="A180" s="233" t="s">
        <v>1814</v>
      </c>
      <c r="B180" s="233"/>
      <c r="C180" s="248"/>
      <c r="D180" s="248"/>
      <c r="E180" s="249"/>
      <c r="F180" s="248"/>
      <c r="G180" s="240"/>
    </row>
    <row r="181" spans="1:7" x14ac:dyDescent="0.3">
      <c r="A181" s="85"/>
      <c r="B181" s="85" t="s">
        <v>634</v>
      </c>
      <c r="C181" s="85" t="s">
        <v>498</v>
      </c>
      <c r="D181" s="85" t="s">
        <v>499</v>
      </c>
      <c r="E181" s="85"/>
      <c r="F181" s="85" t="s">
        <v>467</v>
      </c>
      <c r="G181" s="85"/>
    </row>
    <row r="182" spans="1:7" x14ac:dyDescent="0.3">
      <c r="A182" s="233" t="s">
        <v>1815</v>
      </c>
      <c r="B182" s="233" t="s">
        <v>636</v>
      </c>
      <c r="C182" s="345" t="s">
        <v>83</v>
      </c>
      <c r="D182" s="345" t="s">
        <v>83</v>
      </c>
      <c r="E182" s="249"/>
      <c r="F182" s="345" t="s">
        <v>83</v>
      </c>
      <c r="G182" s="240"/>
    </row>
    <row r="183" spans="1:7" x14ac:dyDescent="0.3">
      <c r="A183" s="233" t="s">
        <v>1816</v>
      </c>
      <c r="B183" s="233" t="s">
        <v>638</v>
      </c>
      <c r="C183" s="345" t="s">
        <v>83</v>
      </c>
      <c r="D183" s="345" t="s">
        <v>83</v>
      </c>
      <c r="E183" s="249"/>
      <c r="F183" s="345" t="s">
        <v>83</v>
      </c>
      <c r="G183" s="240"/>
    </row>
    <row r="184" spans="1:7" x14ac:dyDescent="0.3">
      <c r="A184" s="233" t="s">
        <v>1817</v>
      </c>
      <c r="B184" s="233" t="s">
        <v>144</v>
      </c>
      <c r="C184" s="345" t="s">
        <v>83</v>
      </c>
      <c r="D184" s="345" t="s">
        <v>83</v>
      </c>
      <c r="E184" s="249"/>
      <c r="F184" s="345" t="s">
        <v>83</v>
      </c>
      <c r="G184" s="240"/>
    </row>
    <row r="185" spans="1:7" x14ac:dyDescent="0.3">
      <c r="A185" s="233" t="s">
        <v>1818</v>
      </c>
      <c r="B185" s="233"/>
      <c r="C185" s="233"/>
      <c r="D185" s="233"/>
      <c r="E185" s="231"/>
      <c r="F185" s="233"/>
      <c r="G185" s="240"/>
    </row>
    <row r="186" spans="1:7" x14ac:dyDescent="0.3">
      <c r="A186" s="233" t="s">
        <v>1819</v>
      </c>
      <c r="B186" s="233"/>
      <c r="C186" s="233"/>
      <c r="D186" s="233"/>
      <c r="E186" s="231"/>
      <c r="F186" s="233"/>
      <c r="G186" s="240"/>
    </row>
    <row r="187" spans="1:7" x14ac:dyDescent="0.3">
      <c r="A187" s="233" t="s">
        <v>1820</v>
      </c>
      <c r="B187" s="233"/>
      <c r="C187" s="233"/>
      <c r="D187" s="233"/>
      <c r="E187" s="231"/>
      <c r="F187" s="233"/>
      <c r="G187" s="240"/>
    </row>
    <row r="188" spans="1:7" x14ac:dyDescent="0.3">
      <c r="A188" s="233" t="s">
        <v>1821</v>
      </c>
      <c r="B188" s="233"/>
      <c r="C188" s="233"/>
      <c r="D188" s="233"/>
      <c r="E188" s="231"/>
      <c r="F188" s="233"/>
      <c r="G188" s="240"/>
    </row>
    <row r="189" spans="1:7" x14ac:dyDescent="0.3">
      <c r="A189" s="233" t="s">
        <v>1822</v>
      </c>
      <c r="B189" s="233"/>
      <c r="C189" s="233"/>
      <c r="D189" s="233"/>
      <c r="E189" s="231"/>
      <c r="F189" s="233"/>
      <c r="G189" s="240"/>
    </row>
    <row r="190" spans="1:7" x14ac:dyDescent="0.3">
      <c r="A190" s="233" t="s">
        <v>1823</v>
      </c>
      <c r="B190" s="233"/>
      <c r="C190" s="233"/>
      <c r="D190" s="233"/>
      <c r="E190" s="231"/>
      <c r="F190" s="233"/>
      <c r="G190" s="240"/>
    </row>
    <row r="191" spans="1:7" x14ac:dyDescent="0.3">
      <c r="A191" s="85"/>
      <c r="B191" s="85" t="s">
        <v>646</v>
      </c>
      <c r="C191" s="85" t="s">
        <v>498</v>
      </c>
      <c r="D191" s="85" t="s">
        <v>499</v>
      </c>
      <c r="E191" s="85"/>
      <c r="F191" s="85" t="s">
        <v>467</v>
      </c>
      <c r="G191" s="85"/>
    </row>
    <row r="192" spans="1:7" x14ac:dyDescent="0.3">
      <c r="A192" s="233" t="s">
        <v>1824</v>
      </c>
      <c r="B192" s="241" t="s">
        <v>648</v>
      </c>
      <c r="C192" s="345" t="s">
        <v>83</v>
      </c>
      <c r="D192" s="345" t="s">
        <v>83</v>
      </c>
      <c r="E192" s="249"/>
      <c r="F192" s="345" t="s">
        <v>83</v>
      </c>
      <c r="G192" s="240"/>
    </row>
    <row r="193" spans="1:7" x14ac:dyDescent="0.3">
      <c r="A193" s="233" t="s">
        <v>1825</v>
      </c>
      <c r="B193" s="241" t="s">
        <v>650</v>
      </c>
      <c r="C193" s="345" t="s">
        <v>83</v>
      </c>
      <c r="D193" s="345" t="s">
        <v>83</v>
      </c>
      <c r="E193" s="249"/>
      <c r="F193" s="345" t="s">
        <v>83</v>
      </c>
      <c r="G193" s="240"/>
    </row>
    <row r="194" spans="1:7" x14ac:dyDescent="0.3">
      <c r="A194" s="233" t="s">
        <v>1826</v>
      </c>
      <c r="B194" s="241" t="s">
        <v>652</v>
      </c>
      <c r="C194" s="345" t="s">
        <v>83</v>
      </c>
      <c r="D194" s="345" t="s">
        <v>83</v>
      </c>
      <c r="E194" s="248"/>
      <c r="F194" s="345" t="s">
        <v>83</v>
      </c>
      <c r="G194" s="240"/>
    </row>
    <row r="195" spans="1:7" x14ac:dyDescent="0.3">
      <c r="A195" s="233" t="s">
        <v>1827</v>
      </c>
      <c r="B195" s="241" t="s">
        <v>654</v>
      </c>
      <c r="C195" s="345" t="s">
        <v>83</v>
      </c>
      <c r="D195" s="345" t="s">
        <v>83</v>
      </c>
      <c r="E195" s="248"/>
      <c r="F195" s="345" t="s">
        <v>83</v>
      </c>
      <c r="G195" s="240"/>
    </row>
    <row r="196" spans="1:7" x14ac:dyDescent="0.3">
      <c r="A196" s="233" t="s">
        <v>1828</v>
      </c>
      <c r="B196" s="241" t="s">
        <v>656</v>
      </c>
      <c r="C196" s="345" t="s">
        <v>83</v>
      </c>
      <c r="D196" s="345" t="s">
        <v>83</v>
      </c>
      <c r="E196" s="248"/>
      <c r="F196" s="345" t="s">
        <v>83</v>
      </c>
      <c r="G196" s="240"/>
    </row>
    <row r="197" spans="1:7" x14ac:dyDescent="0.3">
      <c r="A197" s="233" t="s">
        <v>2321</v>
      </c>
      <c r="B197" s="238"/>
      <c r="C197" s="248"/>
      <c r="D197" s="248"/>
      <c r="E197" s="248"/>
      <c r="F197" s="248"/>
      <c r="G197" s="240"/>
    </row>
    <row r="198" spans="1:7" x14ac:dyDescent="0.3">
      <c r="A198" s="270" t="s">
        <v>2322</v>
      </c>
      <c r="B198" s="238"/>
      <c r="C198" s="248"/>
      <c r="D198" s="248"/>
      <c r="E198" s="248"/>
      <c r="F198" s="248"/>
      <c r="G198" s="240"/>
    </row>
    <row r="199" spans="1:7" x14ac:dyDescent="0.3">
      <c r="A199" s="270" t="s">
        <v>2323</v>
      </c>
      <c r="B199" s="241"/>
      <c r="C199" s="248"/>
      <c r="D199" s="248"/>
      <c r="E199" s="248"/>
      <c r="F199" s="248"/>
      <c r="G199" s="240"/>
    </row>
    <row r="200" spans="1:7" x14ac:dyDescent="0.3">
      <c r="A200" s="270" t="s">
        <v>2324</v>
      </c>
      <c r="B200" s="241"/>
      <c r="C200" s="248"/>
      <c r="D200" s="248"/>
      <c r="E200" s="248"/>
      <c r="F200" s="248"/>
      <c r="G200" s="240"/>
    </row>
    <row r="201" spans="1:7" x14ac:dyDescent="0.3">
      <c r="A201" s="85"/>
      <c r="B201" s="85" t="s">
        <v>661</v>
      </c>
      <c r="C201" s="85" t="s">
        <v>498</v>
      </c>
      <c r="D201" s="85" t="s">
        <v>499</v>
      </c>
      <c r="E201" s="85"/>
      <c r="F201" s="85" t="s">
        <v>467</v>
      </c>
      <c r="G201" s="85"/>
    </row>
    <row r="202" spans="1:7" x14ac:dyDescent="0.3">
      <c r="A202" s="233" t="s">
        <v>1829</v>
      </c>
      <c r="B202" s="233" t="s">
        <v>663</v>
      </c>
      <c r="C202" s="345" t="s">
        <v>83</v>
      </c>
      <c r="D202" s="345" t="s">
        <v>83</v>
      </c>
      <c r="E202" s="249"/>
      <c r="F202" s="345" t="s">
        <v>83</v>
      </c>
      <c r="G202" s="240"/>
    </row>
    <row r="203" spans="1:7" x14ac:dyDescent="0.3">
      <c r="A203" s="233" t="s">
        <v>2325</v>
      </c>
      <c r="B203" s="242"/>
      <c r="C203" s="248"/>
      <c r="D203" s="248"/>
      <c r="E203" s="249"/>
      <c r="F203" s="248"/>
      <c r="G203" s="240"/>
    </row>
    <row r="204" spans="1:7" x14ac:dyDescent="0.3">
      <c r="A204" s="270" t="s">
        <v>2326</v>
      </c>
      <c r="B204" s="242"/>
      <c r="C204" s="248"/>
      <c r="D204" s="248"/>
      <c r="E204" s="249"/>
      <c r="F204" s="248"/>
      <c r="G204" s="240"/>
    </row>
    <row r="205" spans="1:7" x14ac:dyDescent="0.3">
      <c r="A205" s="270" t="s">
        <v>2327</v>
      </c>
      <c r="B205" s="242"/>
      <c r="C205" s="248"/>
      <c r="D205" s="248"/>
      <c r="E205" s="249"/>
      <c r="F205" s="248"/>
      <c r="G205" s="240"/>
    </row>
    <row r="206" spans="1:7" x14ac:dyDescent="0.3">
      <c r="A206" s="270" t="s">
        <v>2328</v>
      </c>
      <c r="B206" s="242"/>
      <c r="C206" s="248"/>
      <c r="D206" s="248"/>
      <c r="E206" s="249"/>
      <c r="F206" s="248"/>
      <c r="G206" s="240"/>
    </row>
    <row r="207" spans="1:7" x14ac:dyDescent="0.3">
      <c r="A207" s="270" t="s">
        <v>2329</v>
      </c>
      <c r="B207" s="240"/>
      <c r="C207" s="240"/>
      <c r="D207" s="240"/>
      <c r="E207" s="240"/>
      <c r="F207" s="240"/>
      <c r="G207" s="240"/>
    </row>
    <row r="208" spans="1:7" x14ac:dyDescent="0.3">
      <c r="A208" s="270" t="s">
        <v>2330</v>
      </c>
      <c r="B208" s="240"/>
      <c r="C208" s="240"/>
      <c r="D208" s="240"/>
      <c r="E208" s="240"/>
      <c r="F208" s="240"/>
      <c r="G208" s="240"/>
    </row>
    <row r="209" spans="1:7" x14ac:dyDescent="0.3">
      <c r="A209" s="270" t="s">
        <v>2331</v>
      </c>
      <c r="B209" s="240"/>
      <c r="C209" s="240"/>
      <c r="D209" s="240"/>
      <c r="E209" s="240"/>
      <c r="F209" s="240"/>
      <c r="G209" s="240"/>
    </row>
    <row r="210" spans="1:7" ht="18" x14ac:dyDescent="0.3">
      <c r="A210" s="173"/>
      <c r="B210" s="261" t="s">
        <v>1647</v>
      </c>
      <c r="C210" s="260"/>
      <c r="D210" s="260"/>
      <c r="E210" s="260"/>
      <c r="F210" s="260"/>
      <c r="G210" s="260"/>
    </row>
    <row r="211" spans="1:7" x14ac:dyDescent="0.3">
      <c r="A211" s="85"/>
      <c r="B211" s="85" t="s">
        <v>668</v>
      </c>
      <c r="C211" s="85" t="s">
        <v>669</v>
      </c>
      <c r="D211" s="85" t="s">
        <v>670</v>
      </c>
      <c r="E211" s="85"/>
      <c r="F211" s="85" t="s">
        <v>498</v>
      </c>
      <c r="G211" s="85" t="s">
        <v>671</v>
      </c>
    </row>
    <row r="212" spans="1:7" x14ac:dyDescent="0.3">
      <c r="A212" s="233" t="s">
        <v>1830</v>
      </c>
      <c r="B212" s="240" t="s">
        <v>673</v>
      </c>
      <c r="C212" s="339" t="s">
        <v>83</v>
      </c>
      <c r="D212" s="233"/>
      <c r="E212" s="243"/>
      <c r="F212" s="244"/>
      <c r="G212" s="244"/>
    </row>
    <row r="213" spans="1:7" x14ac:dyDescent="0.3">
      <c r="A213" s="243"/>
      <c r="B213" s="245"/>
      <c r="C213" s="243"/>
      <c r="D213" s="243"/>
      <c r="E213" s="243"/>
      <c r="F213" s="244"/>
      <c r="G213" s="244"/>
    </row>
    <row r="214" spans="1:7" x14ac:dyDescent="0.3">
      <c r="A214" s="233"/>
      <c r="B214" s="240" t="s">
        <v>674</v>
      </c>
      <c r="C214" s="243"/>
      <c r="D214" s="243"/>
      <c r="E214" s="243"/>
      <c r="F214" s="244"/>
      <c r="G214" s="244"/>
    </row>
    <row r="215" spans="1:7" x14ac:dyDescent="0.3">
      <c r="A215" s="233" t="s">
        <v>1831</v>
      </c>
      <c r="B215" s="240" t="s">
        <v>591</v>
      </c>
      <c r="C215" s="339" t="s">
        <v>83</v>
      </c>
      <c r="D215" s="346" t="s">
        <v>83</v>
      </c>
      <c r="E215" s="243"/>
      <c r="F215" s="250" t="str">
        <f>IF($C$239=0,"",IF(C215="[for completion]","",IF(C215="","",C215/$C$239)))</f>
        <v/>
      </c>
      <c r="G215" s="250" t="str">
        <f>IF($D$239=0,"",IF(D215="[for completion]","",IF(D215="","",D215/$D$239)))</f>
        <v/>
      </c>
    </row>
    <row r="216" spans="1:7" x14ac:dyDescent="0.3">
      <c r="A216" s="233" t="s">
        <v>1832</v>
      </c>
      <c r="B216" s="240" t="s">
        <v>591</v>
      </c>
      <c r="C216" s="339" t="s">
        <v>83</v>
      </c>
      <c r="D216" s="346" t="s">
        <v>83</v>
      </c>
      <c r="E216" s="243"/>
      <c r="F216" s="250" t="str">
        <f t="shared" ref="F216:F238" si="4">IF($C$239=0,"",IF(C216="[for completion]","",IF(C216="","",C216/$C$239)))</f>
        <v/>
      </c>
      <c r="G216" s="250" t="str">
        <f t="shared" ref="G216:G238" si="5">IF($D$239=0,"",IF(D216="[for completion]","",IF(D216="","",D216/$D$239)))</f>
        <v/>
      </c>
    </row>
    <row r="217" spans="1:7" x14ac:dyDescent="0.3">
      <c r="A217" s="233" t="s">
        <v>1833</v>
      </c>
      <c r="B217" s="240" t="s">
        <v>591</v>
      </c>
      <c r="C217" s="339" t="s">
        <v>83</v>
      </c>
      <c r="D217" s="346" t="s">
        <v>83</v>
      </c>
      <c r="E217" s="243"/>
      <c r="F217" s="250" t="str">
        <f t="shared" si="4"/>
        <v/>
      </c>
      <c r="G217" s="250" t="str">
        <f t="shared" si="5"/>
        <v/>
      </c>
    </row>
    <row r="218" spans="1:7" x14ac:dyDescent="0.3">
      <c r="A218" s="233" t="s">
        <v>1834</v>
      </c>
      <c r="B218" s="240" t="s">
        <v>591</v>
      </c>
      <c r="C218" s="339" t="s">
        <v>83</v>
      </c>
      <c r="D218" s="346" t="s">
        <v>83</v>
      </c>
      <c r="E218" s="243"/>
      <c r="F218" s="250" t="str">
        <f t="shared" si="4"/>
        <v/>
      </c>
      <c r="G218" s="250" t="str">
        <f t="shared" si="5"/>
        <v/>
      </c>
    </row>
    <row r="219" spans="1:7" x14ac:dyDescent="0.3">
      <c r="A219" s="233" t="s">
        <v>1835</v>
      </c>
      <c r="B219" s="240" t="s">
        <v>591</v>
      </c>
      <c r="C219" s="339" t="s">
        <v>83</v>
      </c>
      <c r="D219" s="346" t="s">
        <v>83</v>
      </c>
      <c r="E219" s="243"/>
      <c r="F219" s="250" t="str">
        <f t="shared" si="4"/>
        <v/>
      </c>
      <c r="G219" s="250" t="str">
        <f t="shared" si="5"/>
        <v/>
      </c>
    </row>
    <row r="220" spans="1:7" x14ac:dyDescent="0.3">
      <c r="A220" s="233" t="s">
        <v>1836</v>
      </c>
      <c r="B220" s="240" t="s">
        <v>591</v>
      </c>
      <c r="C220" s="339" t="s">
        <v>83</v>
      </c>
      <c r="D220" s="346" t="s">
        <v>83</v>
      </c>
      <c r="E220" s="243"/>
      <c r="F220" s="250" t="str">
        <f t="shared" si="4"/>
        <v/>
      </c>
      <c r="G220" s="250" t="str">
        <f t="shared" si="5"/>
        <v/>
      </c>
    </row>
    <row r="221" spans="1:7" x14ac:dyDescent="0.3">
      <c r="A221" s="233" t="s">
        <v>1837</v>
      </c>
      <c r="B221" s="240" t="s">
        <v>591</v>
      </c>
      <c r="C221" s="339" t="s">
        <v>83</v>
      </c>
      <c r="D221" s="346" t="s">
        <v>83</v>
      </c>
      <c r="E221" s="243"/>
      <c r="F221" s="250" t="str">
        <f t="shared" si="4"/>
        <v/>
      </c>
      <c r="G221" s="250" t="str">
        <f t="shared" si="5"/>
        <v/>
      </c>
    </row>
    <row r="222" spans="1:7" x14ac:dyDescent="0.3">
      <c r="A222" s="233" t="s">
        <v>1838</v>
      </c>
      <c r="B222" s="240" t="s">
        <v>591</v>
      </c>
      <c r="C222" s="339" t="s">
        <v>83</v>
      </c>
      <c r="D222" s="346" t="s">
        <v>83</v>
      </c>
      <c r="E222" s="243"/>
      <c r="F222" s="250" t="str">
        <f t="shared" si="4"/>
        <v/>
      </c>
      <c r="G222" s="250" t="str">
        <f t="shared" si="5"/>
        <v/>
      </c>
    </row>
    <row r="223" spans="1:7" x14ac:dyDescent="0.3">
      <c r="A223" s="233" t="s">
        <v>1839</v>
      </c>
      <c r="B223" s="240" t="s">
        <v>591</v>
      </c>
      <c r="C223" s="339" t="s">
        <v>83</v>
      </c>
      <c r="D223" s="346" t="s">
        <v>83</v>
      </c>
      <c r="E223" s="243"/>
      <c r="F223" s="250" t="str">
        <f t="shared" si="4"/>
        <v/>
      </c>
      <c r="G223" s="250" t="str">
        <f t="shared" si="5"/>
        <v/>
      </c>
    </row>
    <row r="224" spans="1:7" x14ac:dyDescent="0.3">
      <c r="A224" s="233" t="s">
        <v>1840</v>
      </c>
      <c r="B224" s="240" t="s">
        <v>591</v>
      </c>
      <c r="C224" s="339" t="s">
        <v>83</v>
      </c>
      <c r="D224" s="346" t="s">
        <v>83</v>
      </c>
      <c r="E224" s="240"/>
      <c r="F224" s="250" t="str">
        <f t="shared" si="4"/>
        <v/>
      </c>
      <c r="G224" s="250" t="str">
        <f t="shared" si="5"/>
        <v/>
      </c>
    </row>
    <row r="225" spans="1:7" x14ac:dyDescent="0.3">
      <c r="A225" s="233" t="s">
        <v>1841</v>
      </c>
      <c r="B225" s="240" t="s">
        <v>591</v>
      </c>
      <c r="C225" s="339" t="s">
        <v>83</v>
      </c>
      <c r="D225" s="346" t="s">
        <v>83</v>
      </c>
      <c r="E225" s="240"/>
      <c r="F225" s="250" t="str">
        <f t="shared" si="4"/>
        <v/>
      </c>
      <c r="G225" s="250" t="str">
        <f t="shared" si="5"/>
        <v/>
      </c>
    </row>
    <row r="226" spans="1:7" x14ac:dyDescent="0.3">
      <c r="A226" s="233" t="s">
        <v>1842</v>
      </c>
      <c r="B226" s="240" t="s">
        <v>591</v>
      </c>
      <c r="C226" s="339" t="s">
        <v>83</v>
      </c>
      <c r="D226" s="346" t="s">
        <v>83</v>
      </c>
      <c r="E226" s="240"/>
      <c r="F226" s="250" t="str">
        <f t="shared" si="4"/>
        <v/>
      </c>
      <c r="G226" s="250" t="str">
        <f t="shared" si="5"/>
        <v/>
      </c>
    </row>
    <row r="227" spans="1:7" x14ac:dyDescent="0.3">
      <c r="A227" s="233" t="s">
        <v>1843</v>
      </c>
      <c r="B227" s="240" t="s">
        <v>591</v>
      </c>
      <c r="C227" s="339" t="s">
        <v>83</v>
      </c>
      <c r="D227" s="346" t="s">
        <v>83</v>
      </c>
      <c r="E227" s="240"/>
      <c r="F227" s="250" t="str">
        <f t="shared" si="4"/>
        <v/>
      </c>
      <c r="G227" s="250" t="str">
        <f t="shared" si="5"/>
        <v/>
      </c>
    </row>
    <row r="228" spans="1:7" x14ac:dyDescent="0.3">
      <c r="A228" s="233" t="s">
        <v>1844</v>
      </c>
      <c r="B228" s="240" t="s">
        <v>591</v>
      </c>
      <c r="C228" s="339" t="s">
        <v>83</v>
      </c>
      <c r="D228" s="346" t="s">
        <v>83</v>
      </c>
      <c r="E228" s="240"/>
      <c r="F228" s="250" t="str">
        <f t="shared" si="4"/>
        <v/>
      </c>
      <c r="G228" s="250" t="str">
        <f t="shared" si="5"/>
        <v/>
      </c>
    </row>
    <row r="229" spans="1:7" x14ac:dyDescent="0.3">
      <c r="A229" s="233" t="s">
        <v>1845</v>
      </c>
      <c r="B229" s="240" t="s">
        <v>591</v>
      </c>
      <c r="C229" s="339" t="s">
        <v>83</v>
      </c>
      <c r="D229" s="346" t="s">
        <v>83</v>
      </c>
      <c r="E229" s="240"/>
      <c r="F229" s="250" t="str">
        <f t="shared" si="4"/>
        <v/>
      </c>
      <c r="G229" s="250" t="str">
        <f t="shared" si="5"/>
        <v/>
      </c>
    </row>
    <row r="230" spans="1:7" x14ac:dyDescent="0.3">
      <c r="A230" s="233" t="s">
        <v>1846</v>
      </c>
      <c r="B230" s="240" t="s">
        <v>591</v>
      </c>
      <c r="C230" s="339" t="s">
        <v>83</v>
      </c>
      <c r="D230" s="346" t="s">
        <v>83</v>
      </c>
      <c r="E230" s="233"/>
      <c r="F230" s="250" t="str">
        <f t="shared" si="4"/>
        <v/>
      </c>
      <c r="G230" s="250" t="str">
        <f t="shared" si="5"/>
        <v/>
      </c>
    </row>
    <row r="231" spans="1:7" x14ac:dyDescent="0.3">
      <c r="A231" s="233" t="s">
        <v>1847</v>
      </c>
      <c r="B231" s="240" t="s">
        <v>591</v>
      </c>
      <c r="C231" s="339" t="s">
        <v>83</v>
      </c>
      <c r="D231" s="346" t="s">
        <v>83</v>
      </c>
      <c r="E231" s="236"/>
      <c r="F231" s="250" t="str">
        <f t="shared" si="4"/>
        <v/>
      </c>
      <c r="G231" s="250" t="str">
        <f t="shared" si="5"/>
        <v/>
      </c>
    </row>
    <row r="232" spans="1:7" x14ac:dyDescent="0.3">
      <c r="A232" s="233" t="s">
        <v>1848</v>
      </c>
      <c r="B232" s="240" t="s">
        <v>591</v>
      </c>
      <c r="C232" s="339" t="s">
        <v>83</v>
      </c>
      <c r="D232" s="346" t="s">
        <v>83</v>
      </c>
      <c r="E232" s="236"/>
      <c r="F232" s="250" t="str">
        <f t="shared" si="4"/>
        <v/>
      </c>
      <c r="G232" s="250" t="str">
        <f t="shared" si="5"/>
        <v/>
      </c>
    </row>
    <row r="233" spans="1:7" x14ac:dyDescent="0.3">
      <c r="A233" s="233" t="s">
        <v>1849</v>
      </c>
      <c r="B233" s="240" t="s">
        <v>591</v>
      </c>
      <c r="C233" s="339" t="s">
        <v>83</v>
      </c>
      <c r="D233" s="346" t="s">
        <v>83</v>
      </c>
      <c r="E233" s="236"/>
      <c r="F233" s="250" t="str">
        <f t="shared" si="4"/>
        <v/>
      </c>
      <c r="G233" s="250" t="str">
        <f t="shared" si="5"/>
        <v/>
      </c>
    </row>
    <row r="234" spans="1:7" x14ac:dyDescent="0.3">
      <c r="A234" s="233" t="s">
        <v>1850</v>
      </c>
      <c r="B234" s="240" t="s">
        <v>591</v>
      </c>
      <c r="C234" s="339" t="s">
        <v>83</v>
      </c>
      <c r="D234" s="346" t="s">
        <v>83</v>
      </c>
      <c r="E234" s="236"/>
      <c r="F234" s="250" t="str">
        <f t="shared" si="4"/>
        <v/>
      </c>
      <c r="G234" s="250" t="str">
        <f t="shared" si="5"/>
        <v/>
      </c>
    </row>
    <row r="235" spans="1:7" x14ac:dyDescent="0.3">
      <c r="A235" s="233" t="s">
        <v>1851</v>
      </c>
      <c r="B235" s="240" t="s">
        <v>591</v>
      </c>
      <c r="C235" s="339" t="s">
        <v>83</v>
      </c>
      <c r="D235" s="346" t="s">
        <v>83</v>
      </c>
      <c r="E235" s="236"/>
      <c r="F235" s="250" t="str">
        <f t="shared" si="4"/>
        <v/>
      </c>
      <c r="G235" s="250" t="str">
        <f t="shared" si="5"/>
        <v/>
      </c>
    </row>
    <row r="236" spans="1:7" x14ac:dyDescent="0.3">
      <c r="A236" s="233" t="s">
        <v>1852</v>
      </c>
      <c r="B236" s="240" t="s">
        <v>591</v>
      </c>
      <c r="C236" s="339" t="s">
        <v>83</v>
      </c>
      <c r="D236" s="346" t="s">
        <v>83</v>
      </c>
      <c r="E236" s="236"/>
      <c r="F236" s="250" t="str">
        <f t="shared" si="4"/>
        <v/>
      </c>
      <c r="G236" s="250" t="str">
        <f t="shared" si="5"/>
        <v/>
      </c>
    </row>
    <row r="237" spans="1:7" x14ac:dyDescent="0.3">
      <c r="A237" s="233" t="s">
        <v>1853</v>
      </c>
      <c r="B237" s="240" t="s">
        <v>591</v>
      </c>
      <c r="C237" s="339" t="s">
        <v>83</v>
      </c>
      <c r="D237" s="346" t="s">
        <v>83</v>
      </c>
      <c r="E237" s="236"/>
      <c r="F237" s="250" t="str">
        <f t="shared" si="4"/>
        <v/>
      </c>
      <c r="G237" s="250" t="str">
        <f t="shared" si="5"/>
        <v/>
      </c>
    </row>
    <row r="238" spans="1:7" x14ac:dyDescent="0.3">
      <c r="A238" s="233" t="s">
        <v>1854</v>
      </c>
      <c r="B238" s="240" t="s">
        <v>591</v>
      </c>
      <c r="C238" s="339" t="s">
        <v>83</v>
      </c>
      <c r="D238" s="346" t="s">
        <v>83</v>
      </c>
      <c r="E238" s="236"/>
      <c r="F238" s="250" t="str">
        <f t="shared" si="4"/>
        <v/>
      </c>
      <c r="G238" s="250" t="str">
        <f t="shared" si="5"/>
        <v/>
      </c>
    </row>
    <row r="239" spans="1:7" x14ac:dyDescent="0.3">
      <c r="A239" s="233" t="s">
        <v>1855</v>
      </c>
      <c r="B239" s="246" t="s">
        <v>146</v>
      </c>
      <c r="C239" s="256">
        <f>SUM(C215:C238)</f>
        <v>0</v>
      </c>
      <c r="D239" s="254">
        <f>SUM(D215:D238)</f>
        <v>0</v>
      </c>
      <c r="E239" s="236"/>
      <c r="F239" s="255">
        <f>SUM(F215:F238)</f>
        <v>0</v>
      </c>
      <c r="G239" s="255">
        <f>SUM(G215:G238)</f>
        <v>0</v>
      </c>
    </row>
    <row r="240" spans="1:7" x14ac:dyDescent="0.3">
      <c r="A240" s="85"/>
      <c r="B240" s="85" t="s">
        <v>700</v>
      </c>
      <c r="C240" s="85" t="s">
        <v>669</v>
      </c>
      <c r="D240" s="85" t="s">
        <v>670</v>
      </c>
      <c r="E240" s="85"/>
      <c r="F240" s="85" t="s">
        <v>498</v>
      </c>
      <c r="G240" s="85" t="s">
        <v>671</v>
      </c>
    </row>
    <row r="241" spans="1:7" x14ac:dyDescent="0.3">
      <c r="A241" s="233" t="s">
        <v>1856</v>
      </c>
      <c r="B241" s="233" t="s">
        <v>702</v>
      </c>
      <c r="C241" s="345" t="s">
        <v>83</v>
      </c>
      <c r="D241" s="233"/>
      <c r="E241" s="233"/>
      <c r="F241" s="252"/>
      <c r="G241" s="252"/>
    </row>
    <row r="242" spans="1:7" x14ac:dyDescent="0.3">
      <c r="A242" s="233"/>
      <c r="B242" s="233"/>
      <c r="C242" s="233"/>
      <c r="D242" s="233"/>
      <c r="E242" s="233"/>
      <c r="F242" s="252"/>
      <c r="G242" s="252"/>
    </row>
    <row r="243" spans="1:7" x14ac:dyDescent="0.3">
      <c r="A243" s="233"/>
      <c r="B243" s="240" t="s">
        <v>703</v>
      </c>
      <c r="C243" s="233"/>
      <c r="D243" s="233"/>
      <c r="E243" s="233"/>
      <c r="F243" s="252"/>
      <c r="G243" s="252"/>
    </row>
    <row r="244" spans="1:7" x14ac:dyDescent="0.3">
      <c r="A244" s="233" t="s">
        <v>1857</v>
      </c>
      <c r="B244" s="233" t="s">
        <v>705</v>
      </c>
      <c r="C244" s="339" t="s">
        <v>83</v>
      </c>
      <c r="D244" s="346" t="s">
        <v>83</v>
      </c>
      <c r="E244" s="233"/>
      <c r="F244" s="250" t="str">
        <f>IF($C$252=0,"",IF(C244="[for completion]","",IF(C244="","",C244/$C$252)))</f>
        <v/>
      </c>
      <c r="G244" s="250" t="str">
        <f>IF($D$252=0,"",IF(D244="[for completion]","",IF(D244="","",D244/$D$252)))</f>
        <v/>
      </c>
    </row>
    <row r="245" spans="1:7" x14ac:dyDescent="0.3">
      <c r="A245" s="233" t="s">
        <v>1858</v>
      </c>
      <c r="B245" s="233" t="s">
        <v>707</v>
      </c>
      <c r="C245" s="339" t="s">
        <v>83</v>
      </c>
      <c r="D245" s="346" t="s">
        <v>83</v>
      </c>
      <c r="E245" s="233"/>
      <c r="F245" s="250" t="str">
        <f t="shared" ref="F245:F251" si="6">IF($C$252=0,"",IF(C245="[for completion]","",IF(C245="","",C245/$C$252)))</f>
        <v/>
      </c>
      <c r="G245" s="250" t="str">
        <f t="shared" ref="G245:G251" si="7">IF($D$252=0,"",IF(D245="[for completion]","",IF(D245="","",D245/$D$252)))</f>
        <v/>
      </c>
    </row>
    <row r="246" spans="1:7" x14ac:dyDescent="0.3">
      <c r="A246" s="233" t="s">
        <v>1859</v>
      </c>
      <c r="B246" s="233" t="s">
        <v>709</v>
      </c>
      <c r="C246" s="339" t="s">
        <v>83</v>
      </c>
      <c r="D246" s="346" t="s">
        <v>83</v>
      </c>
      <c r="E246" s="233"/>
      <c r="F246" s="250" t="str">
        <f t="shared" si="6"/>
        <v/>
      </c>
      <c r="G246" s="250" t="str">
        <f t="shared" si="7"/>
        <v/>
      </c>
    </row>
    <row r="247" spans="1:7" x14ac:dyDescent="0.3">
      <c r="A247" s="233" t="s">
        <v>1860</v>
      </c>
      <c r="B247" s="233" t="s">
        <v>711</v>
      </c>
      <c r="C247" s="339" t="s">
        <v>83</v>
      </c>
      <c r="D247" s="346" t="s">
        <v>83</v>
      </c>
      <c r="E247" s="233"/>
      <c r="F247" s="250" t="str">
        <f t="shared" si="6"/>
        <v/>
      </c>
      <c r="G247" s="250" t="str">
        <f t="shared" si="7"/>
        <v/>
      </c>
    </row>
    <row r="248" spans="1:7" x14ac:dyDescent="0.3">
      <c r="A248" s="233" t="s">
        <v>1861</v>
      </c>
      <c r="B248" s="233" t="s">
        <v>713</v>
      </c>
      <c r="C248" s="339" t="s">
        <v>83</v>
      </c>
      <c r="D248" s="346" t="s">
        <v>83</v>
      </c>
      <c r="E248" s="233"/>
      <c r="F248" s="250" t="str">
        <f>IF($C$252=0,"",IF(C248="[for completion]","",IF(C248="","",C248/$C$252)))</f>
        <v/>
      </c>
      <c r="G248" s="250" t="str">
        <f t="shared" si="7"/>
        <v/>
      </c>
    </row>
    <row r="249" spans="1:7" x14ac:dyDescent="0.3">
      <c r="A249" s="233" t="s">
        <v>1862</v>
      </c>
      <c r="B249" s="233" t="s">
        <v>715</v>
      </c>
      <c r="C249" s="339" t="s">
        <v>83</v>
      </c>
      <c r="D249" s="346" t="s">
        <v>83</v>
      </c>
      <c r="E249" s="233"/>
      <c r="F249" s="250" t="str">
        <f t="shared" si="6"/>
        <v/>
      </c>
      <c r="G249" s="250" t="str">
        <f t="shared" si="7"/>
        <v/>
      </c>
    </row>
    <row r="250" spans="1:7" x14ac:dyDescent="0.3">
      <c r="A250" s="233" t="s">
        <v>1863</v>
      </c>
      <c r="B250" s="233" t="s">
        <v>717</v>
      </c>
      <c r="C250" s="339" t="s">
        <v>83</v>
      </c>
      <c r="D250" s="346" t="s">
        <v>83</v>
      </c>
      <c r="E250" s="233"/>
      <c r="F250" s="250" t="str">
        <f t="shared" si="6"/>
        <v/>
      </c>
      <c r="G250" s="250" t="str">
        <f t="shared" si="7"/>
        <v/>
      </c>
    </row>
    <row r="251" spans="1:7" x14ac:dyDescent="0.3">
      <c r="A251" s="233" t="s">
        <v>1864</v>
      </c>
      <c r="B251" s="233" t="s">
        <v>719</v>
      </c>
      <c r="C251" s="339" t="s">
        <v>83</v>
      </c>
      <c r="D251" s="346" t="s">
        <v>83</v>
      </c>
      <c r="E251" s="233"/>
      <c r="F251" s="250" t="str">
        <f t="shared" si="6"/>
        <v/>
      </c>
      <c r="G251" s="250" t="str">
        <f t="shared" si="7"/>
        <v/>
      </c>
    </row>
    <row r="252" spans="1:7" x14ac:dyDescent="0.3">
      <c r="A252" s="233" t="s">
        <v>1865</v>
      </c>
      <c r="B252" s="246" t="s">
        <v>146</v>
      </c>
      <c r="C252" s="251">
        <f>SUM(C244:C251)</f>
        <v>0</v>
      </c>
      <c r="D252" s="253">
        <f>SUM(D244:D251)</f>
        <v>0</v>
      </c>
      <c r="E252" s="233"/>
      <c r="F252" s="255">
        <f>SUM(F241:F251)</f>
        <v>0</v>
      </c>
      <c r="G252" s="255">
        <f>SUM(G241:G251)</f>
        <v>0</v>
      </c>
    </row>
    <row r="253" spans="1:7" x14ac:dyDescent="0.3">
      <c r="A253" s="233" t="s">
        <v>1866</v>
      </c>
      <c r="B253" s="237" t="s">
        <v>722</v>
      </c>
      <c r="C253" s="339"/>
      <c r="D253" s="346"/>
      <c r="E253" s="233"/>
      <c r="F253" s="250" t="s">
        <v>1669</v>
      </c>
      <c r="G253" s="250" t="s">
        <v>1669</v>
      </c>
    </row>
    <row r="254" spans="1:7" x14ac:dyDescent="0.3">
      <c r="A254" s="233" t="s">
        <v>1867</v>
      </c>
      <c r="B254" s="237" t="s">
        <v>724</v>
      </c>
      <c r="C254" s="339"/>
      <c r="D254" s="346"/>
      <c r="E254" s="233"/>
      <c r="F254" s="250" t="s">
        <v>1669</v>
      </c>
      <c r="G254" s="250" t="s">
        <v>1669</v>
      </c>
    </row>
    <row r="255" spans="1:7" x14ac:dyDescent="0.3">
      <c r="A255" s="233" t="s">
        <v>1868</v>
      </c>
      <c r="B255" s="237" t="s">
        <v>726</v>
      </c>
      <c r="C255" s="339"/>
      <c r="D255" s="346"/>
      <c r="E255" s="233"/>
      <c r="F255" s="250" t="s">
        <v>1669</v>
      </c>
      <c r="G255" s="250" t="s">
        <v>1669</v>
      </c>
    </row>
    <row r="256" spans="1:7" x14ac:dyDescent="0.3">
      <c r="A256" s="233" t="s">
        <v>1869</v>
      </c>
      <c r="B256" s="237" t="s">
        <v>728</v>
      </c>
      <c r="C256" s="339"/>
      <c r="D256" s="346"/>
      <c r="E256" s="233"/>
      <c r="F256" s="250" t="s">
        <v>1669</v>
      </c>
      <c r="G256" s="250" t="s">
        <v>1669</v>
      </c>
    </row>
    <row r="257" spans="1:7" x14ac:dyDescent="0.3">
      <c r="A257" s="233" t="s">
        <v>1870</v>
      </c>
      <c r="B257" s="237" t="s">
        <v>730</v>
      </c>
      <c r="C257" s="339"/>
      <c r="D257" s="346"/>
      <c r="E257" s="233"/>
      <c r="F257" s="250" t="s">
        <v>1669</v>
      </c>
      <c r="G257" s="250" t="s">
        <v>1669</v>
      </c>
    </row>
    <row r="258" spans="1:7" x14ac:dyDescent="0.3">
      <c r="A258" s="233" t="s">
        <v>1871</v>
      </c>
      <c r="B258" s="237" t="s">
        <v>732</v>
      </c>
      <c r="C258" s="339"/>
      <c r="D258" s="346"/>
      <c r="E258" s="233"/>
      <c r="F258" s="250" t="s">
        <v>1669</v>
      </c>
      <c r="G258" s="250" t="s">
        <v>1669</v>
      </c>
    </row>
    <row r="259" spans="1:7" x14ac:dyDescent="0.3">
      <c r="A259" s="233" t="s">
        <v>1872</v>
      </c>
      <c r="B259" s="237"/>
      <c r="C259" s="233"/>
      <c r="D259" s="233"/>
      <c r="E259" s="233"/>
      <c r="F259" s="250"/>
      <c r="G259" s="250"/>
    </row>
    <row r="260" spans="1:7" x14ac:dyDescent="0.3">
      <c r="A260" s="233" t="s">
        <v>1873</v>
      </c>
      <c r="B260" s="237"/>
      <c r="C260" s="233"/>
      <c r="D260" s="233"/>
      <c r="E260" s="233"/>
      <c r="F260" s="250"/>
      <c r="G260" s="250"/>
    </row>
    <row r="261" spans="1:7" x14ac:dyDescent="0.3">
      <c r="A261" s="233" t="s">
        <v>1874</v>
      </c>
      <c r="B261" s="237"/>
      <c r="C261" s="233"/>
      <c r="D261" s="233"/>
      <c r="E261" s="233"/>
      <c r="F261" s="250"/>
      <c r="G261" s="250"/>
    </row>
    <row r="262" spans="1:7" x14ac:dyDescent="0.3">
      <c r="A262" s="85"/>
      <c r="B262" s="85" t="s">
        <v>736</v>
      </c>
      <c r="C262" s="85" t="s">
        <v>669</v>
      </c>
      <c r="D262" s="85" t="s">
        <v>670</v>
      </c>
      <c r="E262" s="85"/>
      <c r="F262" s="85" t="s">
        <v>498</v>
      </c>
      <c r="G262" s="85" t="s">
        <v>671</v>
      </c>
    </row>
    <row r="263" spans="1:7" x14ac:dyDescent="0.3">
      <c r="A263" s="233" t="s">
        <v>1875</v>
      </c>
      <c r="B263" s="233" t="s">
        <v>702</v>
      </c>
      <c r="C263" s="345" t="s">
        <v>116</v>
      </c>
      <c r="D263" s="233"/>
      <c r="E263" s="233"/>
      <c r="F263" s="252"/>
      <c r="G263" s="252"/>
    </row>
    <row r="264" spans="1:7" x14ac:dyDescent="0.3">
      <c r="A264" s="233"/>
      <c r="B264" s="233"/>
      <c r="C264" s="233"/>
      <c r="D264" s="233"/>
      <c r="E264" s="233"/>
      <c r="F264" s="252"/>
      <c r="G264" s="252"/>
    </row>
    <row r="265" spans="1:7" x14ac:dyDescent="0.3">
      <c r="A265" s="233"/>
      <c r="B265" s="240" t="s">
        <v>703</v>
      </c>
      <c r="C265" s="233"/>
      <c r="D265" s="233"/>
      <c r="E265" s="233"/>
      <c r="F265" s="252"/>
      <c r="G265" s="252"/>
    </row>
    <row r="266" spans="1:7" x14ac:dyDescent="0.3">
      <c r="A266" s="233" t="s">
        <v>1876</v>
      </c>
      <c r="B266" s="233" t="s">
        <v>705</v>
      </c>
      <c r="C266" s="339" t="s">
        <v>116</v>
      </c>
      <c r="D266" s="346" t="s">
        <v>116</v>
      </c>
      <c r="E266" s="233"/>
      <c r="F266" s="250" t="str">
        <f>IF($C$274=0,"",IF(C266="[for completion]","",IF(C266="","",C266/$C$274)))</f>
        <v/>
      </c>
      <c r="G266" s="250" t="str">
        <f>IF($D$274=0,"",IF(D266="[for completion]","",IF(D266="","",D266/$D$274)))</f>
        <v/>
      </c>
    </row>
    <row r="267" spans="1:7" x14ac:dyDescent="0.3">
      <c r="A267" s="233" t="s">
        <v>1877</v>
      </c>
      <c r="B267" s="233" t="s">
        <v>707</v>
      </c>
      <c r="C267" s="339" t="s">
        <v>116</v>
      </c>
      <c r="D267" s="346" t="s">
        <v>116</v>
      </c>
      <c r="E267" s="233"/>
      <c r="F267" s="250" t="str">
        <f t="shared" ref="F267:F273" si="8">IF($C$274=0,"",IF(C267="[for completion]","",IF(C267="","",C267/$C$274)))</f>
        <v/>
      </c>
      <c r="G267" s="250" t="str">
        <f t="shared" ref="G267:G273" si="9">IF($D$274=0,"",IF(D267="[for completion]","",IF(D267="","",D267/$D$274)))</f>
        <v/>
      </c>
    </row>
    <row r="268" spans="1:7" x14ac:dyDescent="0.3">
      <c r="A268" s="233" t="s">
        <v>1878</v>
      </c>
      <c r="B268" s="233" t="s">
        <v>709</v>
      </c>
      <c r="C268" s="339" t="s">
        <v>116</v>
      </c>
      <c r="D268" s="346" t="s">
        <v>116</v>
      </c>
      <c r="E268" s="233"/>
      <c r="F268" s="250" t="str">
        <f t="shared" si="8"/>
        <v/>
      </c>
      <c r="G268" s="250" t="str">
        <f t="shared" si="9"/>
        <v/>
      </c>
    </row>
    <row r="269" spans="1:7" x14ac:dyDescent="0.3">
      <c r="A269" s="233" t="s">
        <v>1879</v>
      </c>
      <c r="B269" s="233" t="s">
        <v>711</v>
      </c>
      <c r="C269" s="339" t="s">
        <v>116</v>
      </c>
      <c r="D269" s="346" t="s">
        <v>116</v>
      </c>
      <c r="E269" s="233"/>
      <c r="F269" s="250" t="str">
        <f t="shared" si="8"/>
        <v/>
      </c>
      <c r="G269" s="250" t="str">
        <f t="shared" si="9"/>
        <v/>
      </c>
    </row>
    <row r="270" spans="1:7" x14ac:dyDescent="0.3">
      <c r="A270" s="233" t="s">
        <v>1880</v>
      </c>
      <c r="B270" s="233" t="s">
        <v>713</v>
      </c>
      <c r="C270" s="339" t="s">
        <v>116</v>
      </c>
      <c r="D270" s="346" t="s">
        <v>116</v>
      </c>
      <c r="E270" s="233"/>
      <c r="F270" s="250" t="str">
        <f t="shared" si="8"/>
        <v/>
      </c>
      <c r="G270" s="250" t="str">
        <f t="shared" si="9"/>
        <v/>
      </c>
    </row>
    <row r="271" spans="1:7" x14ac:dyDescent="0.3">
      <c r="A271" s="233" t="s">
        <v>1881</v>
      </c>
      <c r="B271" s="233" t="s">
        <v>715</v>
      </c>
      <c r="C271" s="339" t="s">
        <v>116</v>
      </c>
      <c r="D271" s="346" t="s">
        <v>116</v>
      </c>
      <c r="E271" s="233"/>
      <c r="F271" s="250" t="str">
        <f t="shared" si="8"/>
        <v/>
      </c>
      <c r="G271" s="250" t="str">
        <f t="shared" si="9"/>
        <v/>
      </c>
    </row>
    <row r="272" spans="1:7" x14ac:dyDescent="0.3">
      <c r="A272" s="233" t="s">
        <v>1882</v>
      </c>
      <c r="B272" s="233" t="s">
        <v>717</v>
      </c>
      <c r="C272" s="339" t="s">
        <v>116</v>
      </c>
      <c r="D272" s="346" t="s">
        <v>116</v>
      </c>
      <c r="E272" s="233"/>
      <c r="F272" s="250" t="str">
        <f t="shared" si="8"/>
        <v/>
      </c>
      <c r="G272" s="250" t="str">
        <f t="shared" si="9"/>
        <v/>
      </c>
    </row>
    <row r="273" spans="1:7" x14ac:dyDescent="0.3">
      <c r="A273" s="233" t="s">
        <v>1883</v>
      </c>
      <c r="B273" s="233" t="s">
        <v>719</v>
      </c>
      <c r="C273" s="339" t="s">
        <v>116</v>
      </c>
      <c r="D273" s="346" t="s">
        <v>116</v>
      </c>
      <c r="E273" s="233"/>
      <c r="F273" s="250" t="str">
        <f t="shared" si="8"/>
        <v/>
      </c>
      <c r="G273" s="250" t="str">
        <f t="shared" si="9"/>
        <v/>
      </c>
    </row>
    <row r="274" spans="1:7" x14ac:dyDescent="0.3">
      <c r="A274" s="233" t="s">
        <v>1884</v>
      </c>
      <c r="B274" s="246" t="s">
        <v>146</v>
      </c>
      <c r="C274" s="251">
        <f>SUM(C266:C273)</f>
        <v>0</v>
      </c>
      <c r="D274" s="253">
        <f>SUM(D266:D273)</f>
        <v>0</v>
      </c>
      <c r="E274" s="233"/>
      <c r="F274" s="255">
        <f>SUM(F266:F273)</f>
        <v>0</v>
      </c>
      <c r="G274" s="255">
        <f>SUM(G266:G273)</f>
        <v>0</v>
      </c>
    </row>
    <row r="275" spans="1:7" x14ac:dyDescent="0.3">
      <c r="A275" s="233" t="s">
        <v>1885</v>
      </c>
      <c r="B275" s="237" t="s">
        <v>722</v>
      </c>
      <c r="C275" s="339"/>
      <c r="D275" s="346"/>
      <c r="E275" s="233"/>
      <c r="F275" s="250" t="s">
        <v>1669</v>
      </c>
      <c r="G275" s="250" t="s">
        <v>1669</v>
      </c>
    </row>
    <row r="276" spans="1:7" x14ac:dyDescent="0.3">
      <c r="A276" s="233" t="s">
        <v>1886</v>
      </c>
      <c r="B276" s="237" t="s">
        <v>724</v>
      </c>
      <c r="C276" s="339"/>
      <c r="D276" s="346"/>
      <c r="E276" s="233"/>
      <c r="F276" s="250" t="s">
        <v>1669</v>
      </c>
      <c r="G276" s="250" t="s">
        <v>1669</v>
      </c>
    </row>
    <row r="277" spans="1:7" x14ac:dyDescent="0.3">
      <c r="A277" s="233" t="s">
        <v>1887</v>
      </c>
      <c r="B277" s="237" t="s">
        <v>726</v>
      </c>
      <c r="C277" s="339"/>
      <c r="D277" s="346"/>
      <c r="E277" s="233"/>
      <c r="F277" s="250" t="s">
        <v>1669</v>
      </c>
      <c r="G277" s="250" t="s">
        <v>1669</v>
      </c>
    </row>
    <row r="278" spans="1:7" x14ac:dyDescent="0.3">
      <c r="A278" s="233" t="s">
        <v>1888</v>
      </c>
      <c r="B278" s="237" t="s">
        <v>728</v>
      </c>
      <c r="C278" s="339"/>
      <c r="D278" s="346"/>
      <c r="E278" s="233"/>
      <c r="F278" s="250" t="s">
        <v>1669</v>
      </c>
      <c r="G278" s="250" t="s">
        <v>1669</v>
      </c>
    </row>
    <row r="279" spans="1:7" x14ac:dyDescent="0.3">
      <c r="A279" s="233" t="s">
        <v>1889</v>
      </c>
      <c r="B279" s="237" t="s">
        <v>730</v>
      </c>
      <c r="C279" s="339"/>
      <c r="D279" s="346"/>
      <c r="E279" s="233"/>
      <c r="F279" s="250" t="s">
        <v>1669</v>
      </c>
      <c r="G279" s="250" t="s">
        <v>1669</v>
      </c>
    </row>
    <row r="280" spans="1:7" x14ac:dyDescent="0.3">
      <c r="A280" s="233" t="s">
        <v>1890</v>
      </c>
      <c r="B280" s="237" t="s">
        <v>732</v>
      </c>
      <c r="C280" s="339"/>
      <c r="D280" s="346"/>
      <c r="E280" s="233"/>
      <c r="F280" s="250" t="s">
        <v>1669</v>
      </c>
      <c r="G280" s="250" t="s">
        <v>1669</v>
      </c>
    </row>
    <row r="281" spans="1:7" x14ac:dyDescent="0.3">
      <c r="A281" s="233" t="s">
        <v>1891</v>
      </c>
      <c r="B281" s="237"/>
      <c r="C281" s="233"/>
      <c r="D281" s="233"/>
      <c r="E281" s="233"/>
      <c r="F281" s="234"/>
      <c r="G281" s="234"/>
    </row>
    <row r="282" spans="1:7" x14ac:dyDescent="0.3">
      <c r="A282" s="233" t="s">
        <v>1892</v>
      </c>
      <c r="B282" s="237"/>
      <c r="C282" s="233"/>
      <c r="D282" s="233"/>
      <c r="E282" s="233"/>
      <c r="F282" s="234"/>
      <c r="G282" s="234"/>
    </row>
    <row r="283" spans="1:7" x14ac:dyDescent="0.3">
      <c r="A283" s="233" t="s">
        <v>1893</v>
      </c>
      <c r="B283" s="237"/>
      <c r="C283" s="233"/>
      <c r="D283" s="233"/>
      <c r="E283" s="233"/>
      <c r="F283" s="234"/>
      <c r="G283" s="234"/>
    </row>
    <row r="284" spans="1:7" x14ac:dyDescent="0.3">
      <c r="A284" s="85"/>
      <c r="B284" s="85" t="s">
        <v>756</v>
      </c>
      <c r="C284" s="85" t="s">
        <v>498</v>
      </c>
      <c r="D284" s="85"/>
      <c r="E284" s="85"/>
      <c r="F284" s="85"/>
      <c r="G284" s="85"/>
    </row>
    <row r="285" spans="1:7" x14ac:dyDescent="0.3">
      <c r="A285" s="233" t="s">
        <v>1894</v>
      </c>
      <c r="B285" s="233" t="s">
        <v>758</v>
      </c>
      <c r="C285" s="345" t="s">
        <v>83</v>
      </c>
      <c r="D285" s="233"/>
      <c r="E285" s="236"/>
      <c r="F285" s="236"/>
      <c r="G285" s="236"/>
    </row>
    <row r="286" spans="1:7" x14ac:dyDescent="0.3">
      <c r="A286" s="233" t="s">
        <v>1895</v>
      </c>
      <c r="B286" s="233" t="s">
        <v>760</v>
      </c>
      <c r="C286" s="345" t="s">
        <v>83</v>
      </c>
      <c r="D286" s="233"/>
      <c r="E286" s="236"/>
      <c r="F286" s="236"/>
      <c r="G286" s="231"/>
    </row>
    <row r="287" spans="1:7" x14ac:dyDescent="0.3">
      <c r="A287" s="233" t="s">
        <v>1896</v>
      </c>
      <c r="B287" s="270" t="s">
        <v>762</v>
      </c>
      <c r="C287" s="345" t="s">
        <v>83</v>
      </c>
      <c r="D287" s="233"/>
      <c r="E287" s="236"/>
      <c r="F287" s="236"/>
      <c r="G287" s="231"/>
    </row>
    <row r="288" spans="1:7" s="264" customFormat="1" x14ac:dyDescent="0.3">
      <c r="A288" s="270" t="s">
        <v>1897</v>
      </c>
      <c r="B288" s="270" t="s">
        <v>2230</v>
      </c>
      <c r="C288" s="345" t="s">
        <v>83</v>
      </c>
      <c r="D288" s="270"/>
      <c r="E288" s="236"/>
      <c r="F288" s="236"/>
      <c r="G288" s="268"/>
    </row>
    <row r="289" spans="1:7" x14ac:dyDescent="0.3">
      <c r="A289" s="270" t="s">
        <v>1898</v>
      </c>
      <c r="B289" s="240" t="s">
        <v>1400</v>
      </c>
      <c r="C289" s="345" t="s">
        <v>83</v>
      </c>
      <c r="D289" s="243"/>
      <c r="E289" s="243"/>
      <c r="F289" s="244"/>
      <c r="G289" s="244"/>
    </row>
    <row r="290" spans="1:7" x14ac:dyDescent="0.3">
      <c r="A290" s="270" t="s">
        <v>2231</v>
      </c>
      <c r="B290" s="233" t="s">
        <v>144</v>
      </c>
      <c r="C290" s="345" t="s">
        <v>83</v>
      </c>
      <c r="D290" s="233"/>
      <c r="E290" s="236"/>
      <c r="F290" s="236"/>
      <c r="G290" s="231"/>
    </row>
    <row r="291" spans="1:7" x14ac:dyDescent="0.3">
      <c r="A291" s="233" t="s">
        <v>1899</v>
      </c>
      <c r="B291" s="237" t="s">
        <v>766</v>
      </c>
      <c r="C291" s="347"/>
      <c r="D291" s="233"/>
      <c r="E291" s="236"/>
      <c r="F291" s="236"/>
      <c r="G291" s="231"/>
    </row>
    <row r="292" spans="1:7" x14ac:dyDescent="0.3">
      <c r="A292" s="270" t="s">
        <v>1900</v>
      </c>
      <c r="B292" s="237" t="s">
        <v>768</v>
      </c>
      <c r="C292" s="345"/>
      <c r="D292" s="233"/>
      <c r="E292" s="236"/>
      <c r="F292" s="236"/>
      <c r="G292" s="231"/>
    </row>
    <row r="293" spans="1:7" x14ac:dyDescent="0.3">
      <c r="A293" s="270" t="s">
        <v>1901</v>
      </c>
      <c r="B293" s="237" t="s">
        <v>770</v>
      </c>
      <c r="C293" s="345"/>
      <c r="D293" s="233"/>
      <c r="E293" s="236"/>
      <c r="F293" s="236"/>
      <c r="G293" s="231"/>
    </row>
    <row r="294" spans="1:7" x14ac:dyDescent="0.3">
      <c r="A294" s="270" t="s">
        <v>1902</v>
      </c>
      <c r="B294" s="237" t="s">
        <v>772</v>
      </c>
      <c r="C294" s="345"/>
      <c r="D294" s="233"/>
      <c r="E294" s="236"/>
      <c r="F294" s="236"/>
      <c r="G294" s="231"/>
    </row>
    <row r="295" spans="1:7" x14ac:dyDescent="0.3">
      <c r="A295" s="270" t="s">
        <v>1903</v>
      </c>
      <c r="B295" s="237" t="s">
        <v>148</v>
      </c>
      <c r="C295" s="345"/>
      <c r="D295" s="233"/>
      <c r="E295" s="236"/>
      <c r="F295" s="236"/>
      <c r="G295" s="231"/>
    </row>
    <row r="296" spans="1:7" x14ac:dyDescent="0.3">
      <c r="A296" s="270" t="s">
        <v>1904</v>
      </c>
      <c r="B296" s="237" t="s">
        <v>148</v>
      </c>
      <c r="C296" s="345"/>
      <c r="D296" s="233"/>
      <c r="E296" s="236"/>
      <c r="F296" s="236"/>
      <c r="G296" s="231"/>
    </row>
    <row r="297" spans="1:7" x14ac:dyDescent="0.3">
      <c r="A297" s="270" t="s">
        <v>1905</v>
      </c>
      <c r="B297" s="237" t="s">
        <v>148</v>
      </c>
      <c r="C297" s="345"/>
      <c r="D297" s="233"/>
      <c r="E297" s="236"/>
      <c r="F297" s="236"/>
      <c r="G297" s="231"/>
    </row>
    <row r="298" spans="1:7" x14ac:dyDescent="0.3">
      <c r="A298" s="270" t="s">
        <v>1906</v>
      </c>
      <c r="B298" s="237" t="s">
        <v>148</v>
      </c>
      <c r="C298" s="345"/>
      <c r="D298" s="233"/>
      <c r="E298" s="236"/>
      <c r="F298" s="236"/>
      <c r="G298" s="231"/>
    </row>
    <row r="299" spans="1:7" x14ac:dyDescent="0.3">
      <c r="A299" s="270" t="s">
        <v>1907</v>
      </c>
      <c r="B299" s="237" t="s">
        <v>148</v>
      </c>
      <c r="C299" s="345"/>
      <c r="D299" s="233"/>
      <c r="E299" s="236"/>
      <c r="F299" s="236"/>
      <c r="G299" s="231"/>
    </row>
    <row r="300" spans="1:7" x14ac:dyDescent="0.3">
      <c r="A300" s="270" t="s">
        <v>1908</v>
      </c>
      <c r="B300" s="237" t="s">
        <v>148</v>
      </c>
      <c r="C300" s="345"/>
      <c r="D300" s="233"/>
      <c r="E300" s="236"/>
      <c r="F300" s="236"/>
      <c r="G300" s="231"/>
    </row>
    <row r="301" spans="1:7" x14ac:dyDescent="0.3">
      <c r="A301" s="85"/>
      <c r="B301" s="85" t="s">
        <v>778</v>
      </c>
      <c r="C301" s="85" t="s">
        <v>498</v>
      </c>
      <c r="D301" s="85"/>
      <c r="E301" s="85"/>
      <c r="F301" s="85"/>
      <c r="G301" s="85"/>
    </row>
    <row r="302" spans="1:7" x14ac:dyDescent="0.3">
      <c r="A302" s="233" t="s">
        <v>1909</v>
      </c>
      <c r="B302" s="233" t="s">
        <v>1401</v>
      </c>
      <c r="C302" s="345" t="s">
        <v>83</v>
      </c>
      <c r="D302" s="233"/>
      <c r="E302" s="231"/>
      <c r="F302" s="231"/>
      <c r="G302" s="231"/>
    </row>
    <row r="303" spans="1:7" x14ac:dyDescent="0.3">
      <c r="A303" s="233" t="s">
        <v>1910</v>
      </c>
      <c r="B303" s="233" t="s">
        <v>780</v>
      </c>
      <c r="C303" s="345" t="s">
        <v>83</v>
      </c>
      <c r="D303" s="233"/>
      <c r="E303" s="231"/>
      <c r="F303" s="231"/>
      <c r="G303" s="231"/>
    </row>
    <row r="304" spans="1:7" x14ac:dyDescent="0.3">
      <c r="A304" s="233" t="s">
        <v>1911</v>
      </c>
      <c r="B304" s="233" t="s">
        <v>144</v>
      </c>
      <c r="C304" s="345" t="s">
        <v>83</v>
      </c>
      <c r="D304" s="233"/>
      <c r="E304" s="231"/>
      <c r="F304" s="231"/>
      <c r="G304" s="231"/>
    </row>
    <row r="305" spans="1:7" x14ac:dyDescent="0.3">
      <c r="A305" s="233" t="s">
        <v>1912</v>
      </c>
      <c r="B305" s="233"/>
      <c r="C305" s="248"/>
      <c r="D305" s="233"/>
      <c r="E305" s="231"/>
      <c r="F305" s="231"/>
      <c r="G305" s="231"/>
    </row>
    <row r="306" spans="1:7" x14ac:dyDescent="0.3">
      <c r="A306" s="233" t="s">
        <v>1913</v>
      </c>
      <c r="B306" s="233"/>
      <c r="C306" s="248"/>
      <c r="D306" s="233"/>
      <c r="E306" s="231"/>
      <c r="F306" s="231"/>
      <c r="G306" s="231"/>
    </row>
    <row r="307" spans="1:7" x14ac:dyDescent="0.3">
      <c r="A307" s="233" t="s">
        <v>1914</v>
      </c>
      <c r="B307" s="233"/>
      <c r="C307" s="248"/>
      <c r="D307" s="233"/>
      <c r="E307" s="231"/>
      <c r="F307" s="231"/>
      <c r="G307" s="231"/>
    </row>
    <row r="308" spans="1:7" x14ac:dyDescent="0.3">
      <c r="A308" s="85"/>
      <c r="B308" s="85" t="s">
        <v>2153</v>
      </c>
      <c r="C308" s="85" t="s">
        <v>111</v>
      </c>
      <c r="D308" s="85" t="s">
        <v>1656</v>
      </c>
      <c r="E308" s="85"/>
      <c r="F308" s="85" t="s">
        <v>498</v>
      </c>
      <c r="G308" s="85" t="s">
        <v>1915</v>
      </c>
    </row>
    <row r="309" spans="1:7" x14ac:dyDescent="0.3">
      <c r="A309" s="223" t="s">
        <v>1916</v>
      </c>
      <c r="B309" s="240" t="s">
        <v>591</v>
      </c>
      <c r="C309" s="339" t="s">
        <v>83</v>
      </c>
      <c r="D309" s="346" t="s">
        <v>83</v>
      </c>
      <c r="E309" s="228"/>
      <c r="F309" s="250" t="str">
        <f>IF($C$327=0,"",IF(C309="[for completion]","",IF(C309="","",C309/$C$327)))</f>
        <v/>
      </c>
      <c r="G309" s="250" t="str">
        <f>IF($D$327=0,"",IF(D309="[for completion]","",IF(D309="","",D309/$D$327)))</f>
        <v/>
      </c>
    </row>
    <row r="310" spans="1:7" x14ac:dyDescent="0.3">
      <c r="A310" s="223" t="s">
        <v>1917</v>
      </c>
      <c r="B310" s="240" t="s">
        <v>591</v>
      </c>
      <c r="C310" s="339" t="s">
        <v>83</v>
      </c>
      <c r="D310" s="346" t="s">
        <v>83</v>
      </c>
      <c r="E310" s="228"/>
      <c r="F310" s="250" t="str">
        <f t="shared" ref="F310:F326" si="10">IF($C$327=0,"",IF(C310="[for completion]","",IF(C310="","",C310/$C$327)))</f>
        <v/>
      </c>
      <c r="G310" s="250" t="str">
        <f t="shared" ref="G310:G326" si="11">IF($D$327=0,"",IF(D310="[for completion]","",IF(D310="","",D310/$D$327)))</f>
        <v/>
      </c>
    </row>
    <row r="311" spans="1:7" x14ac:dyDescent="0.3">
      <c r="A311" s="223" t="s">
        <v>1918</v>
      </c>
      <c r="B311" s="240" t="s">
        <v>591</v>
      </c>
      <c r="C311" s="339" t="s">
        <v>83</v>
      </c>
      <c r="D311" s="346" t="s">
        <v>83</v>
      </c>
      <c r="E311" s="228"/>
      <c r="F311" s="250" t="str">
        <f t="shared" si="10"/>
        <v/>
      </c>
      <c r="G311" s="250" t="str">
        <f t="shared" si="11"/>
        <v/>
      </c>
    </row>
    <row r="312" spans="1:7" x14ac:dyDescent="0.3">
      <c r="A312" s="223" t="s">
        <v>1919</v>
      </c>
      <c r="B312" s="240" t="s">
        <v>591</v>
      </c>
      <c r="C312" s="339" t="s">
        <v>83</v>
      </c>
      <c r="D312" s="346" t="s">
        <v>83</v>
      </c>
      <c r="E312" s="228"/>
      <c r="F312" s="250" t="str">
        <f t="shared" si="10"/>
        <v/>
      </c>
      <c r="G312" s="250" t="str">
        <f t="shared" si="11"/>
        <v/>
      </c>
    </row>
    <row r="313" spans="1:7" x14ac:dyDescent="0.3">
      <c r="A313" s="223" t="s">
        <v>1920</v>
      </c>
      <c r="B313" s="240" t="s">
        <v>591</v>
      </c>
      <c r="C313" s="339" t="s">
        <v>83</v>
      </c>
      <c r="D313" s="346" t="s">
        <v>83</v>
      </c>
      <c r="E313" s="228"/>
      <c r="F313" s="250" t="str">
        <f t="shared" si="10"/>
        <v/>
      </c>
      <c r="G313" s="250" t="str">
        <f t="shared" si="11"/>
        <v/>
      </c>
    </row>
    <row r="314" spans="1:7" x14ac:dyDescent="0.3">
      <c r="A314" s="223" t="s">
        <v>1921</v>
      </c>
      <c r="B314" s="240" t="s">
        <v>591</v>
      </c>
      <c r="C314" s="339" t="s">
        <v>83</v>
      </c>
      <c r="D314" s="346" t="s">
        <v>83</v>
      </c>
      <c r="E314" s="228"/>
      <c r="F314" s="250" t="str">
        <f t="shared" si="10"/>
        <v/>
      </c>
      <c r="G314" s="250" t="str">
        <f t="shared" si="11"/>
        <v/>
      </c>
    </row>
    <row r="315" spans="1:7" x14ac:dyDescent="0.3">
      <c r="A315" s="223" t="s">
        <v>1922</v>
      </c>
      <c r="B315" s="240" t="s">
        <v>591</v>
      </c>
      <c r="C315" s="339" t="s">
        <v>83</v>
      </c>
      <c r="D315" s="346" t="s">
        <v>83</v>
      </c>
      <c r="E315" s="228"/>
      <c r="F315" s="250" t="str">
        <f>IF($C$327=0,"",IF(C315="[for completion]","",IF(C315="","",C315/$C$327)))</f>
        <v/>
      </c>
      <c r="G315" s="250" t="str">
        <f t="shared" si="11"/>
        <v/>
      </c>
    </row>
    <row r="316" spans="1:7" x14ac:dyDescent="0.3">
      <c r="A316" s="223" t="s">
        <v>1923</v>
      </c>
      <c r="B316" s="240" t="s">
        <v>591</v>
      </c>
      <c r="C316" s="339" t="s">
        <v>83</v>
      </c>
      <c r="D316" s="346" t="s">
        <v>83</v>
      </c>
      <c r="E316" s="228"/>
      <c r="F316" s="250" t="str">
        <f t="shared" si="10"/>
        <v/>
      </c>
      <c r="G316" s="250" t="str">
        <f t="shared" si="11"/>
        <v/>
      </c>
    </row>
    <row r="317" spans="1:7" x14ac:dyDescent="0.3">
      <c r="A317" s="223" t="s">
        <v>1924</v>
      </c>
      <c r="B317" s="240" t="s">
        <v>591</v>
      </c>
      <c r="C317" s="339" t="s">
        <v>83</v>
      </c>
      <c r="D317" s="346" t="s">
        <v>83</v>
      </c>
      <c r="E317" s="228"/>
      <c r="F317" s="250" t="str">
        <f t="shared" si="10"/>
        <v/>
      </c>
      <c r="G317" s="250" t="str">
        <f t="shared" si="11"/>
        <v/>
      </c>
    </row>
    <row r="318" spans="1:7" x14ac:dyDescent="0.3">
      <c r="A318" s="223" t="s">
        <v>1925</v>
      </c>
      <c r="B318" s="240" t="s">
        <v>591</v>
      </c>
      <c r="C318" s="339" t="s">
        <v>83</v>
      </c>
      <c r="D318" s="346" t="s">
        <v>83</v>
      </c>
      <c r="E318" s="228"/>
      <c r="F318" s="250" t="str">
        <f t="shared" si="10"/>
        <v/>
      </c>
      <c r="G318" s="250" t="str">
        <f>IF($D$327=0,"",IF(D318="[for completion]","",IF(D318="","",D318/$D$327)))</f>
        <v/>
      </c>
    </row>
    <row r="319" spans="1:7" x14ac:dyDescent="0.3">
      <c r="A319" s="223" t="s">
        <v>1926</v>
      </c>
      <c r="B319" s="240" t="s">
        <v>591</v>
      </c>
      <c r="C319" s="339" t="s">
        <v>83</v>
      </c>
      <c r="D319" s="346" t="s">
        <v>83</v>
      </c>
      <c r="E319" s="228"/>
      <c r="F319" s="250" t="str">
        <f t="shared" si="10"/>
        <v/>
      </c>
      <c r="G319" s="250" t="str">
        <f t="shared" si="11"/>
        <v/>
      </c>
    </row>
    <row r="320" spans="1:7" x14ac:dyDescent="0.3">
      <c r="A320" s="223" t="s">
        <v>1927</v>
      </c>
      <c r="B320" s="240" t="s">
        <v>591</v>
      </c>
      <c r="C320" s="339" t="s">
        <v>83</v>
      </c>
      <c r="D320" s="346" t="s">
        <v>83</v>
      </c>
      <c r="E320" s="228"/>
      <c r="F320" s="250" t="str">
        <f t="shared" si="10"/>
        <v/>
      </c>
      <c r="G320" s="250" t="str">
        <f t="shared" si="11"/>
        <v/>
      </c>
    </row>
    <row r="321" spans="1:7" x14ac:dyDescent="0.3">
      <c r="A321" s="223" t="s">
        <v>1928</v>
      </c>
      <c r="B321" s="240" t="s">
        <v>591</v>
      </c>
      <c r="C321" s="339" t="s">
        <v>83</v>
      </c>
      <c r="D321" s="346" t="s">
        <v>83</v>
      </c>
      <c r="E321" s="228"/>
      <c r="F321" s="250" t="str">
        <f t="shared" si="10"/>
        <v/>
      </c>
      <c r="G321" s="250" t="str">
        <f t="shared" si="11"/>
        <v/>
      </c>
    </row>
    <row r="322" spans="1:7" x14ac:dyDescent="0.3">
      <c r="A322" s="223" t="s">
        <v>1929</v>
      </c>
      <c r="B322" s="240" t="s">
        <v>591</v>
      </c>
      <c r="C322" s="339" t="s">
        <v>83</v>
      </c>
      <c r="D322" s="346" t="s">
        <v>83</v>
      </c>
      <c r="E322" s="228"/>
      <c r="F322" s="250" t="str">
        <f t="shared" si="10"/>
        <v/>
      </c>
      <c r="G322" s="250" t="str">
        <f t="shared" si="11"/>
        <v/>
      </c>
    </row>
    <row r="323" spans="1:7" x14ac:dyDescent="0.3">
      <c r="A323" s="223" t="s">
        <v>1930</v>
      </c>
      <c r="B323" s="240" t="s">
        <v>591</v>
      </c>
      <c r="C323" s="339" t="s">
        <v>83</v>
      </c>
      <c r="D323" s="346" t="s">
        <v>83</v>
      </c>
      <c r="E323" s="228"/>
      <c r="F323" s="250" t="str">
        <f t="shared" si="10"/>
        <v/>
      </c>
      <c r="G323" s="250" t="str">
        <f t="shared" si="11"/>
        <v/>
      </c>
    </row>
    <row r="324" spans="1:7" x14ac:dyDescent="0.3">
      <c r="A324" s="223" t="s">
        <v>1931</v>
      </c>
      <c r="B324" s="240" t="s">
        <v>591</v>
      </c>
      <c r="C324" s="339" t="s">
        <v>83</v>
      </c>
      <c r="D324" s="346" t="s">
        <v>83</v>
      </c>
      <c r="E324" s="228"/>
      <c r="F324" s="250" t="str">
        <f t="shared" si="10"/>
        <v/>
      </c>
      <c r="G324" s="250" t="str">
        <f t="shared" si="11"/>
        <v/>
      </c>
    </row>
    <row r="325" spans="1:7" x14ac:dyDescent="0.3">
      <c r="A325" s="223" t="s">
        <v>1932</v>
      </c>
      <c r="B325" s="240" t="s">
        <v>591</v>
      </c>
      <c r="C325" s="339" t="s">
        <v>83</v>
      </c>
      <c r="D325" s="346" t="s">
        <v>83</v>
      </c>
      <c r="E325" s="228"/>
      <c r="F325" s="250" t="str">
        <f t="shared" si="10"/>
        <v/>
      </c>
      <c r="G325" s="250" t="str">
        <f t="shared" si="11"/>
        <v/>
      </c>
    </row>
    <row r="326" spans="1:7" x14ac:dyDescent="0.3">
      <c r="A326" s="223" t="s">
        <v>1933</v>
      </c>
      <c r="B326" s="240" t="s">
        <v>2050</v>
      </c>
      <c r="C326" s="339" t="s">
        <v>83</v>
      </c>
      <c r="D326" s="346" t="s">
        <v>83</v>
      </c>
      <c r="E326" s="228"/>
      <c r="F326" s="250" t="str">
        <f t="shared" si="10"/>
        <v/>
      </c>
      <c r="G326" s="250" t="str">
        <f t="shared" si="11"/>
        <v/>
      </c>
    </row>
    <row r="327" spans="1:7" x14ac:dyDescent="0.3">
      <c r="A327" s="223" t="s">
        <v>1934</v>
      </c>
      <c r="B327" s="230" t="s">
        <v>146</v>
      </c>
      <c r="C327" s="191">
        <f>SUM(C309:C326)</f>
        <v>0</v>
      </c>
      <c r="D327" s="253">
        <f>SUM(D309:D326)</f>
        <v>0</v>
      </c>
      <c r="E327" s="228"/>
      <c r="F327" s="255">
        <f>SUM(F319:F326)</f>
        <v>0</v>
      </c>
      <c r="G327" s="255">
        <f>SUM(G319:G326)</f>
        <v>0</v>
      </c>
    </row>
    <row r="328" spans="1:7" x14ac:dyDescent="0.3">
      <c r="A328" s="223" t="s">
        <v>1935</v>
      </c>
      <c r="B328" s="230"/>
      <c r="C328" s="223"/>
      <c r="D328" s="223"/>
      <c r="E328" s="228"/>
      <c r="F328" s="228"/>
      <c r="G328" s="228"/>
    </row>
    <row r="329" spans="1:7" x14ac:dyDescent="0.3">
      <c r="A329" s="223" t="s">
        <v>1936</v>
      </c>
      <c r="B329" s="230"/>
      <c r="C329" s="223"/>
      <c r="D329" s="223"/>
      <c r="E329" s="228"/>
      <c r="F329" s="228"/>
      <c r="G329" s="228"/>
    </row>
    <row r="330" spans="1:7" x14ac:dyDescent="0.3">
      <c r="A330" s="223" t="s">
        <v>1937</v>
      </c>
      <c r="B330" s="230"/>
      <c r="C330" s="223"/>
      <c r="D330" s="223"/>
      <c r="E330" s="228"/>
      <c r="F330" s="228"/>
      <c r="G330" s="228"/>
    </row>
    <row r="331" spans="1:7" s="264" customFormat="1" x14ac:dyDescent="0.3">
      <c r="A331" s="85"/>
      <c r="B331" s="85" t="s">
        <v>2640</v>
      </c>
      <c r="C331" s="85" t="s">
        <v>111</v>
      </c>
      <c r="D331" s="85" t="s">
        <v>1656</v>
      </c>
      <c r="E331" s="85"/>
      <c r="F331" s="85" t="s">
        <v>498</v>
      </c>
      <c r="G331" s="85" t="s">
        <v>1915</v>
      </c>
    </row>
    <row r="332" spans="1:7" s="264" customFormat="1" x14ac:dyDescent="0.3">
      <c r="A332" s="281" t="s">
        <v>1938</v>
      </c>
      <c r="B332" s="240" t="s">
        <v>591</v>
      </c>
      <c r="C332" s="339" t="s">
        <v>83</v>
      </c>
      <c r="D332" s="346" t="s">
        <v>83</v>
      </c>
      <c r="E332" s="266"/>
      <c r="F332" s="250" t="str">
        <f>IF($C$350=0,"",IF(C332="[for completion]","",IF(C332="","",C332/$C$350)))</f>
        <v/>
      </c>
      <c r="G332" s="250" t="str">
        <f>IF($D$350=0,"",IF(D332="[for completion]","",IF(D332="","",D332/$D$350)))</f>
        <v/>
      </c>
    </row>
    <row r="333" spans="1:7" s="264" customFormat="1" x14ac:dyDescent="0.3">
      <c r="A333" s="281" t="s">
        <v>1939</v>
      </c>
      <c r="B333" s="240" t="s">
        <v>591</v>
      </c>
      <c r="C333" s="339" t="s">
        <v>83</v>
      </c>
      <c r="D333" s="346" t="s">
        <v>83</v>
      </c>
      <c r="E333" s="266"/>
      <c r="F333" s="250" t="str">
        <f t="shared" ref="F333:F349" si="12">IF($C$350=0,"",IF(C333="[for completion]","",IF(C333="","",C333/$C$350)))</f>
        <v/>
      </c>
      <c r="G333" s="250" t="str">
        <f t="shared" ref="G333:G349" si="13">IF($D$350=0,"",IF(D333="[for completion]","",IF(D333="","",D333/$D$350)))</f>
        <v/>
      </c>
    </row>
    <row r="334" spans="1:7" s="264" customFormat="1" x14ac:dyDescent="0.3">
      <c r="A334" s="281" t="s">
        <v>1940</v>
      </c>
      <c r="B334" s="240" t="s">
        <v>591</v>
      </c>
      <c r="C334" s="339" t="s">
        <v>83</v>
      </c>
      <c r="D334" s="346" t="s">
        <v>83</v>
      </c>
      <c r="E334" s="266"/>
      <c r="F334" s="250" t="str">
        <f t="shared" si="12"/>
        <v/>
      </c>
      <c r="G334" s="250" t="str">
        <f t="shared" si="13"/>
        <v/>
      </c>
    </row>
    <row r="335" spans="1:7" s="264" customFormat="1" x14ac:dyDescent="0.3">
      <c r="A335" s="281" t="s">
        <v>1941</v>
      </c>
      <c r="B335" s="240" t="s">
        <v>591</v>
      </c>
      <c r="C335" s="339" t="s">
        <v>83</v>
      </c>
      <c r="D335" s="346" t="s">
        <v>83</v>
      </c>
      <c r="E335" s="266"/>
      <c r="F335" s="250" t="str">
        <f t="shared" si="12"/>
        <v/>
      </c>
      <c r="G335" s="250" t="str">
        <f t="shared" si="13"/>
        <v/>
      </c>
    </row>
    <row r="336" spans="1:7" s="264" customFormat="1" x14ac:dyDescent="0.3">
      <c r="A336" s="281" t="s">
        <v>1942</v>
      </c>
      <c r="B336" s="240" t="s">
        <v>591</v>
      </c>
      <c r="C336" s="339" t="s">
        <v>83</v>
      </c>
      <c r="D336" s="346" t="s">
        <v>83</v>
      </c>
      <c r="E336" s="266"/>
      <c r="F336" s="250" t="str">
        <f t="shared" si="12"/>
        <v/>
      </c>
      <c r="G336" s="250" t="str">
        <f t="shared" si="13"/>
        <v/>
      </c>
    </row>
    <row r="337" spans="1:7" s="264" customFormat="1" x14ac:dyDescent="0.3">
      <c r="A337" s="281" t="s">
        <v>1943</v>
      </c>
      <c r="B337" s="240" t="s">
        <v>591</v>
      </c>
      <c r="C337" s="339" t="s">
        <v>83</v>
      </c>
      <c r="D337" s="346" t="s">
        <v>83</v>
      </c>
      <c r="E337" s="266"/>
      <c r="F337" s="250" t="str">
        <f t="shared" si="12"/>
        <v/>
      </c>
      <c r="G337" s="250" t="str">
        <f t="shared" si="13"/>
        <v/>
      </c>
    </row>
    <row r="338" spans="1:7" s="264" customFormat="1" x14ac:dyDescent="0.3">
      <c r="A338" s="281" t="s">
        <v>1944</v>
      </c>
      <c r="B338" s="240" t="s">
        <v>591</v>
      </c>
      <c r="C338" s="339" t="s">
        <v>83</v>
      </c>
      <c r="D338" s="346" t="s">
        <v>83</v>
      </c>
      <c r="E338" s="266"/>
      <c r="F338" s="250" t="str">
        <f t="shared" si="12"/>
        <v/>
      </c>
      <c r="G338" s="250" t="str">
        <f t="shared" si="13"/>
        <v/>
      </c>
    </row>
    <row r="339" spans="1:7" s="264" customFormat="1" x14ac:dyDescent="0.3">
      <c r="A339" s="281" t="s">
        <v>1945</v>
      </c>
      <c r="B339" s="240" t="s">
        <v>591</v>
      </c>
      <c r="C339" s="339" t="s">
        <v>83</v>
      </c>
      <c r="D339" s="346" t="s">
        <v>83</v>
      </c>
      <c r="E339" s="266"/>
      <c r="F339" s="250" t="str">
        <f t="shared" si="12"/>
        <v/>
      </c>
      <c r="G339" s="250" t="str">
        <f t="shared" si="13"/>
        <v/>
      </c>
    </row>
    <row r="340" spans="1:7" s="264" customFormat="1" x14ac:dyDescent="0.3">
      <c r="A340" s="281" t="s">
        <v>1946</v>
      </c>
      <c r="B340" s="240" t="s">
        <v>591</v>
      </c>
      <c r="C340" s="339" t="s">
        <v>83</v>
      </c>
      <c r="D340" s="346" t="s">
        <v>83</v>
      </c>
      <c r="E340" s="266"/>
      <c r="F340" s="250" t="str">
        <f t="shared" si="12"/>
        <v/>
      </c>
      <c r="G340" s="250" t="str">
        <f t="shared" si="13"/>
        <v/>
      </c>
    </row>
    <row r="341" spans="1:7" s="264" customFormat="1" x14ac:dyDescent="0.3">
      <c r="A341" s="281" t="s">
        <v>1947</v>
      </c>
      <c r="B341" s="240" t="s">
        <v>591</v>
      </c>
      <c r="C341" s="339" t="s">
        <v>83</v>
      </c>
      <c r="D341" s="346" t="s">
        <v>83</v>
      </c>
      <c r="E341" s="266"/>
      <c r="F341" s="250" t="str">
        <f t="shared" si="12"/>
        <v/>
      </c>
      <c r="G341" s="250" t="str">
        <f t="shared" si="13"/>
        <v/>
      </c>
    </row>
    <row r="342" spans="1:7" s="264" customFormat="1" x14ac:dyDescent="0.3">
      <c r="A342" s="281" t="s">
        <v>2129</v>
      </c>
      <c r="B342" s="240" t="s">
        <v>591</v>
      </c>
      <c r="C342" s="339" t="s">
        <v>83</v>
      </c>
      <c r="D342" s="346" t="s">
        <v>83</v>
      </c>
      <c r="E342" s="266"/>
      <c r="F342" s="250" t="str">
        <f t="shared" si="12"/>
        <v/>
      </c>
      <c r="G342" s="250" t="str">
        <f t="shared" si="13"/>
        <v/>
      </c>
    </row>
    <row r="343" spans="1:7" s="264" customFormat="1" x14ac:dyDescent="0.3">
      <c r="A343" s="281" t="s">
        <v>2154</v>
      </c>
      <c r="B343" s="240" t="s">
        <v>591</v>
      </c>
      <c r="C343" s="339" t="s">
        <v>83</v>
      </c>
      <c r="D343" s="346" t="s">
        <v>83</v>
      </c>
      <c r="E343" s="266"/>
      <c r="F343" s="250" t="str">
        <f t="shared" si="12"/>
        <v/>
      </c>
      <c r="G343" s="250" t="str">
        <f t="shared" si="13"/>
        <v/>
      </c>
    </row>
    <row r="344" spans="1:7" s="264" customFormat="1" x14ac:dyDescent="0.3">
      <c r="A344" s="281" t="s">
        <v>2155</v>
      </c>
      <c r="B344" s="240" t="s">
        <v>591</v>
      </c>
      <c r="C344" s="339" t="s">
        <v>83</v>
      </c>
      <c r="D344" s="346" t="s">
        <v>83</v>
      </c>
      <c r="E344" s="266"/>
      <c r="F344" s="250" t="str">
        <f t="shared" si="12"/>
        <v/>
      </c>
      <c r="G344" s="250" t="str">
        <f t="shared" si="13"/>
        <v/>
      </c>
    </row>
    <row r="345" spans="1:7" s="264" customFormat="1" x14ac:dyDescent="0.3">
      <c r="A345" s="281" t="s">
        <v>2156</v>
      </c>
      <c r="B345" s="240" t="s">
        <v>591</v>
      </c>
      <c r="C345" s="339" t="s">
        <v>83</v>
      </c>
      <c r="D345" s="346" t="s">
        <v>83</v>
      </c>
      <c r="E345" s="266"/>
      <c r="F345" s="250" t="str">
        <f t="shared" si="12"/>
        <v/>
      </c>
      <c r="G345" s="250" t="str">
        <f t="shared" si="13"/>
        <v/>
      </c>
    </row>
    <row r="346" spans="1:7" s="264" customFormat="1" x14ac:dyDescent="0.3">
      <c r="A346" s="281" t="s">
        <v>2157</v>
      </c>
      <c r="B346" s="240" t="s">
        <v>591</v>
      </c>
      <c r="C346" s="339" t="s">
        <v>83</v>
      </c>
      <c r="D346" s="346" t="s">
        <v>83</v>
      </c>
      <c r="E346" s="266"/>
      <c r="F346" s="250" t="str">
        <f t="shared" si="12"/>
        <v/>
      </c>
      <c r="G346" s="250" t="str">
        <f t="shared" si="13"/>
        <v/>
      </c>
    </row>
    <row r="347" spans="1:7" s="264" customFormat="1" x14ac:dyDescent="0.3">
      <c r="A347" s="281" t="s">
        <v>2158</v>
      </c>
      <c r="B347" s="240" t="s">
        <v>591</v>
      </c>
      <c r="C347" s="339" t="s">
        <v>83</v>
      </c>
      <c r="D347" s="346" t="s">
        <v>83</v>
      </c>
      <c r="E347" s="266"/>
      <c r="F347" s="250" t="str">
        <f t="shared" si="12"/>
        <v/>
      </c>
      <c r="G347" s="250" t="str">
        <f t="shared" si="13"/>
        <v/>
      </c>
    </row>
    <row r="348" spans="1:7" s="264" customFormat="1" x14ac:dyDescent="0.3">
      <c r="A348" s="281" t="s">
        <v>2159</v>
      </c>
      <c r="B348" s="240" t="s">
        <v>591</v>
      </c>
      <c r="C348" s="339" t="s">
        <v>83</v>
      </c>
      <c r="D348" s="346" t="s">
        <v>83</v>
      </c>
      <c r="E348" s="266"/>
      <c r="F348" s="250" t="str">
        <f t="shared" si="12"/>
        <v/>
      </c>
      <c r="G348" s="250" t="str">
        <f t="shared" si="13"/>
        <v/>
      </c>
    </row>
    <row r="349" spans="1:7" s="264" customFormat="1" x14ac:dyDescent="0.3">
      <c r="A349" s="281" t="s">
        <v>2160</v>
      </c>
      <c r="B349" s="240" t="s">
        <v>2050</v>
      </c>
      <c r="C349" s="339" t="s">
        <v>83</v>
      </c>
      <c r="D349" s="346" t="s">
        <v>83</v>
      </c>
      <c r="E349" s="266"/>
      <c r="F349" s="250" t="str">
        <f t="shared" si="12"/>
        <v/>
      </c>
      <c r="G349" s="250" t="str">
        <f t="shared" si="13"/>
        <v/>
      </c>
    </row>
    <row r="350" spans="1:7" s="264" customFormat="1" x14ac:dyDescent="0.3">
      <c r="A350" s="281" t="s">
        <v>2161</v>
      </c>
      <c r="B350" s="267" t="s">
        <v>146</v>
      </c>
      <c r="C350" s="191">
        <f>SUM(C332:C349)</f>
        <v>0</v>
      </c>
      <c r="D350" s="192">
        <f>SUM(D332:D349)</f>
        <v>0</v>
      </c>
      <c r="E350" s="266"/>
      <c r="F350" s="255">
        <f>SUM(F332:F349)</f>
        <v>0</v>
      </c>
      <c r="G350" s="255">
        <f>SUM(G332:G349)</f>
        <v>0</v>
      </c>
    </row>
    <row r="351" spans="1:7" s="264" customFormat="1" x14ac:dyDescent="0.3">
      <c r="A351" s="281" t="s">
        <v>1948</v>
      </c>
      <c r="B351" s="267"/>
      <c r="C351" s="281"/>
      <c r="D351" s="281"/>
      <c r="E351" s="266"/>
      <c r="F351" s="266"/>
      <c r="G351" s="266"/>
    </row>
    <row r="352" spans="1:7" s="264" customFormat="1" x14ac:dyDescent="0.3">
      <c r="A352" s="281" t="s">
        <v>2162</v>
      </c>
      <c r="B352" s="267"/>
      <c r="C352" s="281"/>
      <c r="D352" s="281"/>
      <c r="E352" s="266"/>
      <c r="F352" s="266"/>
      <c r="G352" s="266"/>
    </row>
    <row r="353" spans="1:7" x14ac:dyDescent="0.3">
      <c r="A353" s="85"/>
      <c r="B353" s="85" t="s">
        <v>2307</v>
      </c>
      <c r="C353" s="85" t="s">
        <v>111</v>
      </c>
      <c r="D353" s="85" t="s">
        <v>1656</v>
      </c>
      <c r="E353" s="85"/>
      <c r="F353" s="85" t="s">
        <v>498</v>
      </c>
      <c r="G353" s="85" t="s">
        <v>2310</v>
      </c>
    </row>
    <row r="354" spans="1:7" x14ac:dyDescent="0.3">
      <c r="A354" s="223" t="s">
        <v>1949</v>
      </c>
      <c r="B354" s="230" t="s">
        <v>1648</v>
      </c>
      <c r="C354" s="339" t="s">
        <v>83</v>
      </c>
      <c r="D354" s="346" t="s">
        <v>83</v>
      </c>
      <c r="E354" s="228"/>
      <c r="F354" s="250" t="str">
        <f>IF($C$364=0,"",IF(C354="[for completion]","",IF(C354="","",C354/$C$364)))</f>
        <v/>
      </c>
      <c r="G354" s="250" t="str">
        <f>IF($D$364=0,"",IF(D354="[for completion]","",IF(D354="","",D354/$D$364)))</f>
        <v/>
      </c>
    </row>
    <row r="355" spans="1:7" x14ac:dyDescent="0.3">
      <c r="A355" s="281" t="s">
        <v>1950</v>
      </c>
      <c r="B355" s="230" t="s">
        <v>1649</v>
      </c>
      <c r="C355" s="339" t="s">
        <v>83</v>
      </c>
      <c r="D355" s="346" t="s">
        <v>83</v>
      </c>
      <c r="E355" s="228"/>
      <c r="F355" s="250" t="str">
        <f t="shared" ref="F355:F363" si="14">IF($C$364=0,"",IF(C355="[for completion]","",IF(C355="","",C355/$C$364)))</f>
        <v/>
      </c>
      <c r="G355" s="250" t="str">
        <f t="shared" ref="G355:G363" si="15">IF($D$364=0,"",IF(D355="[for completion]","",IF(D355="","",D355/$D$364)))</f>
        <v/>
      </c>
    </row>
    <row r="356" spans="1:7" x14ac:dyDescent="0.3">
      <c r="A356" s="281" t="s">
        <v>1951</v>
      </c>
      <c r="B356" s="267" t="s">
        <v>2337</v>
      </c>
      <c r="C356" s="339" t="s">
        <v>83</v>
      </c>
      <c r="D356" s="346" t="s">
        <v>83</v>
      </c>
      <c r="E356" s="228"/>
      <c r="F356" s="250" t="str">
        <f t="shared" si="14"/>
        <v/>
      </c>
      <c r="G356" s="250" t="str">
        <f>IF($D$364=0,"",IF(D356="[for completion]","",IF(D356="","",D356/$D$364)))</f>
        <v/>
      </c>
    </row>
    <row r="357" spans="1:7" x14ac:dyDescent="0.3">
      <c r="A357" s="281" t="s">
        <v>1952</v>
      </c>
      <c r="B357" s="230" t="s">
        <v>1650</v>
      </c>
      <c r="C357" s="339" t="s">
        <v>83</v>
      </c>
      <c r="D357" s="346" t="s">
        <v>83</v>
      </c>
      <c r="E357" s="228"/>
      <c r="F357" s="250" t="str">
        <f t="shared" si="14"/>
        <v/>
      </c>
      <c r="G357" s="250" t="str">
        <f t="shared" si="15"/>
        <v/>
      </c>
    </row>
    <row r="358" spans="1:7" x14ac:dyDescent="0.3">
      <c r="A358" s="281" t="s">
        <v>1953</v>
      </c>
      <c r="B358" s="230" t="s">
        <v>1651</v>
      </c>
      <c r="C358" s="339" t="s">
        <v>83</v>
      </c>
      <c r="D358" s="346" t="s">
        <v>83</v>
      </c>
      <c r="E358" s="228"/>
      <c r="F358" s="250" t="str">
        <f>IF($C$364=0,"",IF(C358="[for completion]","",IF(C358="","",C358/$C$364)))</f>
        <v/>
      </c>
      <c r="G358" s="250" t="str">
        <f t="shared" si="15"/>
        <v/>
      </c>
    </row>
    <row r="359" spans="1:7" x14ac:dyDescent="0.3">
      <c r="A359" s="281" t="s">
        <v>1954</v>
      </c>
      <c r="B359" s="230" t="s">
        <v>1652</v>
      </c>
      <c r="C359" s="339" t="s">
        <v>83</v>
      </c>
      <c r="D359" s="346" t="s">
        <v>83</v>
      </c>
      <c r="E359" s="228"/>
      <c r="F359" s="250" t="str">
        <f t="shared" si="14"/>
        <v/>
      </c>
      <c r="G359" s="250" t="str">
        <f>IF($D$364=0,"",IF(D359="[for completion]","",IF(D359="","",D359/$D$364)))</f>
        <v/>
      </c>
    </row>
    <row r="360" spans="1:7" x14ac:dyDescent="0.3">
      <c r="A360" s="281" t="s">
        <v>2044</v>
      </c>
      <c r="B360" s="230" t="s">
        <v>1653</v>
      </c>
      <c r="C360" s="339" t="s">
        <v>83</v>
      </c>
      <c r="D360" s="346" t="s">
        <v>83</v>
      </c>
      <c r="E360" s="228"/>
      <c r="F360" s="250" t="str">
        <f t="shared" si="14"/>
        <v/>
      </c>
      <c r="G360" s="250" t="str">
        <f t="shared" si="15"/>
        <v/>
      </c>
    </row>
    <row r="361" spans="1:7" x14ac:dyDescent="0.3">
      <c r="A361" s="281" t="s">
        <v>2045</v>
      </c>
      <c r="B361" s="230" t="s">
        <v>1654</v>
      </c>
      <c r="C361" s="339" t="s">
        <v>83</v>
      </c>
      <c r="D361" s="346" t="s">
        <v>83</v>
      </c>
      <c r="E361" s="228"/>
      <c r="F361" s="250" t="str">
        <f t="shared" si="14"/>
        <v/>
      </c>
      <c r="G361" s="250" t="str">
        <f t="shared" si="15"/>
        <v/>
      </c>
    </row>
    <row r="362" spans="1:7" x14ac:dyDescent="0.3">
      <c r="A362" s="281" t="s">
        <v>2167</v>
      </c>
      <c r="B362" s="230" t="s">
        <v>1655</v>
      </c>
      <c r="C362" s="339" t="s">
        <v>83</v>
      </c>
      <c r="D362" s="346" t="s">
        <v>83</v>
      </c>
      <c r="E362" s="228"/>
      <c r="F362" s="250" t="str">
        <f t="shared" si="14"/>
        <v/>
      </c>
      <c r="G362" s="250" t="str">
        <f t="shared" si="15"/>
        <v/>
      </c>
    </row>
    <row r="363" spans="1:7" s="264" customFormat="1" x14ac:dyDescent="0.3">
      <c r="A363" s="281" t="s">
        <v>2168</v>
      </c>
      <c r="B363" s="267" t="s">
        <v>2050</v>
      </c>
      <c r="C363" s="339" t="s">
        <v>83</v>
      </c>
      <c r="D363" s="346" t="s">
        <v>83</v>
      </c>
      <c r="E363" s="266"/>
      <c r="F363" s="250" t="str">
        <f t="shared" si="14"/>
        <v/>
      </c>
      <c r="G363" s="250" t="str">
        <f t="shared" si="15"/>
        <v/>
      </c>
    </row>
    <row r="364" spans="1:7" x14ac:dyDescent="0.3">
      <c r="A364" s="281" t="s">
        <v>2169</v>
      </c>
      <c r="B364" s="230" t="s">
        <v>146</v>
      </c>
      <c r="C364" s="191">
        <f>SUM(C354:C363)</f>
        <v>0</v>
      </c>
      <c r="D364" s="192">
        <f>SUM(D354:D363)</f>
        <v>0</v>
      </c>
      <c r="E364" s="228"/>
      <c r="F364" s="255">
        <f>SUM(F354:F363)</f>
        <v>0</v>
      </c>
      <c r="G364" s="255">
        <f>SUM(G354:G363)</f>
        <v>0</v>
      </c>
    </row>
    <row r="365" spans="1:7" x14ac:dyDescent="0.3">
      <c r="A365" s="223" t="s">
        <v>1955</v>
      </c>
      <c r="B365" s="230"/>
      <c r="C365" s="223"/>
      <c r="D365" s="223"/>
      <c r="E365" s="228"/>
      <c r="F365" s="228"/>
      <c r="G365" s="228"/>
    </row>
    <row r="366" spans="1:7" x14ac:dyDescent="0.3">
      <c r="A366" s="85"/>
      <c r="B366" s="85" t="s">
        <v>2163</v>
      </c>
      <c r="C366" s="85" t="s">
        <v>111</v>
      </c>
      <c r="D366" s="85" t="s">
        <v>1656</v>
      </c>
      <c r="E366" s="85"/>
      <c r="F366" s="85" t="s">
        <v>498</v>
      </c>
      <c r="G366" s="85" t="s">
        <v>2310</v>
      </c>
    </row>
    <row r="367" spans="1:7" x14ac:dyDescent="0.3">
      <c r="A367" s="265" t="s">
        <v>2046</v>
      </c>
      <c r="B367" s="267" t="s">
        <v>2038</v>
      </c>
      <c r="C367" s="339" t="s">
        <v>83</v>
      </c>
      <c r="D367" s="346" t="s">
        <v>83</v>
      </c>
      <c r="E367" s="266"/>
      <c r="F367" s="250" t="str">
        <f>IF($C$374=0,"",IF(C367="[for completion]","",IF(C367="","",C367/$C$374)))</f>
        <v/>
      </c>
      <c r="G367" s="250" t="str">
        <f>IF($D$374=0,"",IF(D367="[for completion]","",IF(D367="","",D367/$D$374)))</f>
        <v/>
      </c>
    </row>
    <row r="368" spans="1:7" x14ac:dyDescent="0.3">
      <c r="A368" s="281" t="s">
        <v>2047</v>
      </c>
      <c r="B368" s="272" t="s">
        <v>2039</v>
      </c>
      <c r="C368" s="339" t="s">
        <v>83</v>
      </c>
      <c r="D368" s="346" t="s">
        <v>83</v>
      </c>
      <c r="E368" s="266"/>
      <c r="F368" s="250" t="str">
        <f t="shared" ref="F368:F373" si="16">IF($C$374=0,"",IF(C368="[for completion]","",IF(C368="","",C368/$C$374)))</f>
        <v/>
      </c>
      <c r="G368" s="250" t="str">
        <f t="shared" ref="G368:G373" si="17">IF($D$374=0,"",IF(D368="[for completion]","",IF(D368="","",D368/$D$374)))</f>
        <v/>
      </c>
    </row>
    <row r="369" spans="1:7" x14ac:dyDescent="0.3">
      <c r="A369" s="281" t="s">
        <v>2048</v>
      </c>
      <c r="B369" s="267" t="s">
        <v>2040</v>
      </c>
      <c r="C369" s="339" t="s">
        <v>83</v>
      </c>
      <c r="D369" s="346" t="s">
        <v>83</v>
      </c>
      <c r="E369" s="266"/>
      <c r="F369" s="250" t="str">
        <f t="shared" si="16"/>
        <v/>
      </c>
      <c r="G369" s="250" t="str">
        <f t="shared" si="17"/>
        <v/>
      </c>
    </row>
    <row r="370" spans="1:7" x14ac:dyDescent="0.3">
      <c r="A370" s="281" t="s">
        <v>2049</v>
      </c>
      <c r="B370" s="267" t="s">
        <v>2041</v>
      </c>
      <c r="C370" s="339" t="s">
        <v>83</v>
      </c>
      <c r="D370" s="346" t="s">
        <v>83</v>
      </c>
      <c r="E370" s="266"/>
      <c r="F370" s="250" t="str">
        <f t="shared" si="16"/>
        <v/>
      </c>
      <c r="G370" s="250" t="str">
        <f t="shared" si="17"/>
        <v/>
      </c>
    </row>
    <row r="371" spans="1:7" x14ac:dyDescent="0.3">
      <c r="A371" s="281" t="s">
        <v>2051</v>
      </c>
      <c r="B371" s="267" t="s">
        <v>2042</v>
      </c>
      <c r="C371" s="339" t="s">
        <v>83</v>
      </c>
      <c r="D371" s="346" t="s">
        <v>83</v>
      </c>
      <c r="E371" s="266"/>
      <c r="F371" s="250" t="str">
        <f t="shared" si="16"/>
        <v/>
      </c>
      <c r="G371" s="250" t="str">
        <f t="shared" si="17"/>
        <v/>
      </c>
    </row>
    <row r="372" spans="1:7" x14ac:dyDescent="0.3">
      <c r="A372" s="281" t="s">
        <v>2164</v>
      </c>
      <c r="B372" s="267" t="s">
        <v>2043</v>
      </c>
      <c r="C372" s="339" t="s">
        <v>83</v>
      </c>
      <c r="D372" s="346" t="s">
        <v>83</v>
      </c>
      <c r="E372" s="266"/>
      <c r="F372" s="250" t="str">
        <f t="shared" si="16"/>
        <v/>
      </c>
      <c r="G372" s="250" t="str">
        <f t="shared" si="17"/>
        <v/>
      </c>
    </row>
    <row r="373" spans="1:7" x14ac:dyDescent="0.3">
      <c r="A373" s="281" t="s">
        <v>2165</v>
      </c>
      <c r="B373" s="267" t="s">
        <v>1657</v>
      </c>
      <c r="C373" s="339" t="s">
        <v>83</v>
      </c>
      <c r="D373" s="346" t="s">
        <v>83</v>
      </c>
      <c r="E373" s="266"/>
      <c r="F373" s="250" t="str">
        <f t="shared" si="16"/>
        <v/>
      </c>
      <c r="G373" s="250" t="str">
        <f t="shared" si="17"/>
        <v/>
      </c>
    </row>
    <row r="374" spans="1:7" x14ac:dyDescent="0.3">
      <c r="A374" s="281" t="s">
        <v>2166</v>
      </c>
      <c r="B374" s="267" t="s">
        <v>146</v>
      </c>
      <c r="C374" s="191">
        <f>SUM(C367:C373)</f>
        <v>0</v>
      </c>
      <c r="D374" s="192">
        <f>SUM(D367:D373)</f>
        <v>0</v>
      </c>
      <c r="E374" s="266"/>
      <c r="F374" s="255">
        <f>SUM(F367:F373)</f>
        <v>0</v>
      </c>
      <c r="G374" s="255">
        <f>SUM(G367:G373)</f>
        <v>0</v>
      </c>
    </row>
    <row r="375" spans="1:7" x14ac:dyDescent="0.3">
      <c r="A375" s="265" t="s">
        <v>2052</v>
      </c>
      <c r="B375" s="267"/>
      <c r="C375" s="265"/>
      <c r="D375" s="265"/>
      <c r="E375" s="266"/>
      <c r="F375" s="266"/>
      <c r="G375" s="266"/>
    </row>
    <row r="376" spans="1:7" x14ac:dyDescent="0.3">
      <c r="A376" s="85"/>
      <c r="B376" s="85" t="s">
        <v>2308</v>
      </c>
      <c r="C376" s="85" t="s">
        <v>111</v>
      </c>
      <c r="D376" s="85" t="s">
        <v>1656</v>
      </c>
      <c r="E376" s="85"/>
      <c r="F376" s="85" t="s">
        <v>498</v>
      </c>
      <c r="G376" s="85" t="s">
        <v>2310</v>
      </c>
    </row>
    <row r="377" spans="1:7" x14ac:dyDescent="0.3">
      <c r="A377" s="265" t="s">
        <v>2147</v>
      </c>
      <c r="B377" s="267" t="s">
        <v>2309</v>
      </c>
      <c r="C377" s="339" t="s">
        <v>83</v>
      </c>
      <c r="D377" s="346" t="s">
        <v>83</v>
      </c>
      <c r="E377" s="266"/>
      <c r="F377" s="250" t="str">
        <f>IF($C$381=0,"",IF(C377="[for completion]","",IF(C377="","",C377/$C$381)))</f>
        <v/>
      </c>
      <c r="G377" s="250" t="str">
        <f>IF($D$381=0,"",IF(D377="[for completion]","",IF(D377="","",D377/$D$381)))</f>
        <v/>
      </c>
    </row>
    <row r="378" spans="1:7" x14ac:dyDescent="0.3">
      <c r="A378" s="281" t="s">
        <v>2148</v>
      </c>
      <c r="B378" s="272" t="s">
        <v>2236</v>
      </c>
      <c r="C378" s="339" t="s">
        <v>83</v>
      </c>
      <c r="D378" s="346" t="s">
        <v>83</v>
      </c>
      <c r="E378" s="266"/>
      <c r="F378" s="250" t="str">
        <f t="shared" ref="F378:F380" si="18">IF($C$381=0,"",IF(C378="[for completion]","",IF(C378="","",C378/$C$381)))</f>
        <v/>
      </c>
      <c r="G378" s="250" t="str">
        <f t="shared" ref="G378:G380" si="19">IF($D$381=0,"",IF(D378="[for completion]","",IF(D378="","",D378/$D$381)))</f>
        <v/>
      </c>
    </row>
    <row r="379" spans="1:7" x14ac:dyDescent="0.3">
      <c r="A379" s="281" t="s">
        <v>2149</v>
      </c>
      <c r="B379" s="267" t="s">
        <v>1657</v>
      </c>
      <c r="C379" s="339" t="s">
        <v>83</v>
      </c>
      <c r="D379" s="346" t="s">
        <v>83</v>
      </c>
      <c r="E379" s="266"/>
      <c r="F379" s="250" t="str">
        <f t="shared" si="18"/>
        <v/>
      </c>
      <c r="G379" s="250" t="str">
        <f>IF($D$381=0,"",IF(D379="[for completion]","",IF(D379="","",D379/$D$381)))</f>
        <v/>
      </c>
    </row>
    <row r="380" spans="1:7" x14ac:dyDescent="0.3">
      <c r="A380" s="281" t="s">
        <v>2150</v>
      </c>
      <c r="B380" s="270" t="s">
        <v>2050</v>
      </c>
      <c r="C380" s="339" t="s">
        <v>83</v>
      </c>
      <c r="D380" s="346" t="s">
        <v>83</v>
      </c>
      <c r="E380" s="266"/>
      <c r="F380" s="250" t="str">
        <f t="shared" si="18"/>
        <v/>
      </c>
      <c r="G380" s="250" t="str">
        <f t="shared" si="19"/>
        <v/>
      </c>
    </row>
    <row r="381" spans="1:7" x14ac:dyDescent="0.3">
      <c r="A381" s="281" t="s">
        <v>2151</v>
      </c>
      <c r="B381" s="267" t="s">
        <v>146</v>
      </c>
      <c r="C381" s="191">
        <f>SUM(C377:C380)</f>
        <v>0</v>
      </c>
      <c r="D381" s="192">
        <f>SUM(D377:D380)</f>
        <v>0</v>
      </c>
      <c r="E381" s="266"/>
      <c r="F381" s="255">
        <f>SUM(F377:F380)</f>
        <v>0</v>
      </c>
      <c r="G381" s="255">
        <f>SUM(G377:G380)</f>
        <v>0</v>
      </c>
    </row>
    <row r="382" spans="1:7" x14ac:dyDescent="0.3">
      <c r="A382" s="265" t="s">
        <v>2152</v>
      </c>
      <c r="B382" s="270"/>
      <c r="C382" s="271"/>
      <c r="D382" s="270"/>
      <c r="E382" s="268"/>
      <c r="F382" s="268"/>
      <c r="G382" s="268"/>
    </row>
    <row r="383" spans="1:7" x14ac:dyDescent="0.3">
      <c r="A383" s="85"/>
      <c r="B383" s="356" t="s">
        <v>2338</v>
      </c>
      <c r="C383" s="85" t="s">
        <v>111</v>
      </c>
      <c r="D383" s="85" t="s">
        <v>1656</v>
      </c>
      <c r="E383" s="85"/>
      <c r="F383" s="85" t="s">
        <v>498</v>
      </c>
      <c r="G383" s="85" t="s">
        <v>1915</v>
      </c>
    </row>
    <row r="384" spans="1:7" s="264" customFormat="1" x14ac:dyDescent="0.3">
      <c r="A384" s="334" t="s">
        <v>2362</v>
      </c>
      <c r="B384" s="351" t="s">
        <v>591</v>
      </c>
      <c r="C384" s="334" t="s">
        <v>83</v>
      </c>
      <c r="D384" s="334" t="s">
        <v>83</v>
      </c>
      <c r="E384" s="352"/>
      <c r="F384" s="250" t="str">
        <f>IF($C$402=0,"",IF(C384="[for completion]","",IF(C384="","",C384/$C$402)))</f>
        <v/>
      </c>
      <c r="G384" s="250" t="str">
        <f>IF($D$402=0,"",IF(D384="[for completion]","",IF(D384="","",D384/$D$402)))</f>
        <v/>
      </c>
    </row>
    <row r="385" spans="1:7" x14ac:dyDescent="0.3">
      <c r="A385" s="334" t="s">
        <v>2363</v>
      </c>
      <c r="B385" s="351" t="s">
        <v>591</v>
      </c>
      <c r="C385" s="334" t="s">
        <v>83</v>
      </c>
      <c r="D385" s="334" t="s">
        <v>83</v>
      </c>
      <c r="E385" s="352"/>
      <c r="F385" s="250" t="str">
        <f t="shared" ref="F385:F401" si="20">IF($C$402=0,"",IF(C385="[for completion]","",IF(C385="","",C385/$C$402)))</f>
        <v/>
      </c>
      <c r="G385" s="250" t="str">
        <f t="shared" ref="G385:G401" si="21">IF($D$402=0,"",IF(D385="[for completion]","",IF(D385="","",D385/$D$402)))</f>
        <v/>
      </c>
    </row>
    <row r="386" spans="1:7" x14ac:dyDescent="0.3">
      <c r="A386" s="334" t="s">
        <v>2364</v>
      </c>
      <c r="B386" s="351" t="s">
        <v>591</v>
      </c>
      <c r="C386" s="334" t="s">
        <v>83</v>
      </c>
      <c r="D386" s="334" t="s">
        <v>83</v>
      </c>
      <c r="E386" s="352"/>
      <c r="F386" s="250" t="str">
        <f t="shared" si="20"/>
        <v/>
      </c>
      <c r="G386" s="250" t="str">
        <f t="shared" si="21"/>
        <v/>
      </c>
    </row>
    <row r="387" spans="1:7" x14ac:dyDescent="0.3">
      <c r="A387" s="334" t="s">
        <v>2365</v>
      </c>
      <c r="B387" s="351" t="s">
        <v>591</v>
      </c>
      <c r="C387" s="334" t="s">
        <v>83</v>
      </c>
      <c r="D387" s="334" t="s">
        <v>83</v>
      </c>
      <c r="E387" s="352"/>
      <c r="F387" s="250" t="str">
        <f t="shared" si="20"/>
        <v/>
      </c>
      <c r="G387" s="250" t="str">
        <f t="shared" si="21"/>
        <v/>
      </c>
    </row>
    <row r="388" spans="1:7" x14ac:dyDescent="0.3">
      <c r="A388" s="334" t="s">
        <v>2366</v>
      </c>
      <c r="B388" s="351" t="s">
        <v>591</v>
      </c>
      <c r="C388" s="334" t="s">
        <v>83</v>
      </c>
      <c r="D388" s="334" t="s">
        <v>83</v>
      </c>
      <c r="E388" s="352"/>
      <c r="F388" s="250" t="str">
        <f t="shared" si="20"/>
        <v/>
      </c>
      <c r="G388" s="250" t="str">
        <f t="shared" si="21"/>
        <v/>
      </c>
    </row>
    <row r="389" spans="1:7" x14ac:dyDescent="0.3">
      <c r="A389" s="334" t="s">
        <v>2367</v>
      </c>
      <c r="B389" s="351" t="s">
        <v>591</v>
      </c>
      <c r="C389" s="334" t="s">
        <v>83</v>
      </c>
      <c r="D389" s="334" t="s">
        <v>83</v>
      </c>
      <c r="E389" s="352"/>
      <c r="F389" s="250" t="str">
        <f t="shared" si="20"/>
        <v/>
      </c>
      <c r="G389" s="250" t="str">
        <f t="shared" si="21"/>
        <v/>
      </c>
    </row>
    <row r="390" spans="1:7" x14ac:dyDescent="0.3">
      <c r="A390" s="334" t="s">
        <v>2368</v>
      </c>
      <c r="B390" s="351" t="s">
        <v>591</v>
      </c>
      <c r="C390" s="334" t="s">
        <v>83</v>
      </c>
      <c r="D390" s="334" t="s">
        <v>83</v>
      </c>
      <c r="E390" s="352"/>
      <c r="F390" s="250" t="str">
        <f t="shared" si="20"/>
        <v/>
      </c>
      <c r="G390" s="250" t="str">
        <f t="shared" si="21"/>
        <v/>
      </c>
    </row>
    <row r="391" spans="1:7" x14ac:dyDescent="0.3">
      <c r="A391" s="334" t="s">
        <v>2369</v>
      </c>
      <c r="B391" s="351" t="s">
        <v>591</v>
      </c>
      <c r="C391" s="334" t="s">
        <v>83</v>
      </c>
      <c r="D391" s="334" t="s">
        <v>83</v>
      </c>
      <c r="E391" s="352"/>
      <c r="F391" s="250" t="str">
        <f t="shared" si="20"/>
        <v/>
      </c>
      <c r="G391" s="250" t="str">
        <f t="shared" si="21"/>
        <v/>
      </c>
    </row>
    <row r="392" spans="1:7" x14ac:dyDescent="0.3">
      <c r="A392" s="334" t="s">
        <v>2370</v>
      </c>
      <c r="B392" s="351" t="s">
        <v>591</v>
      </c>
      <c r="C392" s="334" t="s">
        <v>83</v>
      </c>
      <c r="D392" s="334" t="s">
        <v>83</v>
      </c>
      <c r="E392" s="352"/>
      <c r="F392" s="250" t="str">
        <f t="shared" si="20"/>
        <v/>
      </c>
      <c r="G392" s="250" t="str">
        <f t="shared" si="21"/>
        <v/>
      </c>
    </row>
    <row r="393" spans="1:7" x14ac:dyDescent="0.3">
      <c r="A393" s="334" t="s">
        <v>2371</v>
      </c>
      <c r="B393" s="351" t="s">
        <v>591</v>
      </c>
      <c r="C393" s="334" t="s">
        <v>83</v>
      </c>
      <c r="D393" s="334" t="s">
        <v>83</v>
      </c>
      <c r="E393" s="352"/>
      <c r="F393" s="250" t="str">
        <f t="shared" si="20"/>
        <v/>
      </c>
      <c r="G393" s="250" t="str">
        <f t="shared" si="21"/>
        <v/>
      </c>
    </row>
    <row r="394" spans="1:7" x14ac:dyDescent="0.3">
      <c r="A394" s="334" t="s">
        <v>2372</v>
      </c>
      <c r="B394" s="351" t="s">
        <v>591</v>
      </c>
      <c r="C394" s="334" t="s">
        <v>83</v>
      </c>
      <c r="D394" s="334" t="s">
        <v>83</v>
      </c>
      <c r="E394" s="352"/>
      <c r="F394" s="250" t="str">
        <f t="shared" si="20"/>
        <v/>
      </c>
      <c r="G394" s="250" t="str">
        <f t="shared" si="21"/>
        <v/>
      </c>
    </row>
    <row r="395" spans="1:7" x14ac:dyDescent="0.3">
      <c r="A395" s="334" t="s">
        <v>2373</v>
      </c>
      <c r="B395" s="351" t="s">
        <v>591</v>
      </c>
      <c r="C395" s="334" t="s">
        <v>83</v>
      </c>
      <c r="D395" s="334" t="s">
        <v>83</v>
      </c>
      <c r="E395" s="352"/>
      <c r="F395" s="250" t="str">
        <f t="shared" si="20"/>
        <v/>
      </c>
      <c r="G395" s="250" t="str">
        <f t="shared" si="21"/>
        <v/>
      </c>
    </row>
    <row r="396" spans="1:7" x14ac:dyDescent="0.3">
      <c r="A396" s="334" t="s">
        <v>2374</v>
      </c>
      <c r="B396" s="351" t="s">
        <v>591</v>
      </c>
      <c r="C396" s="334" t="s">
        <v>83</v>
      </c>
      <c r="D396" s="334" t="s">
        <v>83</v>
      </c>
      <c r="E396" s="352"/>
      <c r="F396" s="250" t="str">
        <f t="shared" si="20"/>
        <v/>
      </c>
      <c r="G396" s="250" t="str">
        <f t="shared" si="21"/>
        <v/>
      </c>
    </row>
    <row r="397" spans="1:7" x14ac:dyDescent="0.3">
      <c r="A397" s="334" t="s">
        <v>2375</v>
      </c>
      <c r="B397" s="351" t="s">
        <v>591</v>
      </c>
      <c r="C397" s="334" t="s">
        <v>83</v>
      </c>
      <c r="D397" s="334" t="s">
        <v>83</v>
      </c>
      <c r="E397" s="352"/>
      <c r="F397" s="250" t="str">
        <f t="shared" si="20"/>
        <v/>
      </c>
      <c r="G397" s="250" t="str">
        <f t="shared" si="21"/>
        <v/>
      </c>
    </row>
    <row r="398" spans="1:7" x14ac:dyDescent="0.3">
      <c r="A398" s="334" t="s">
        <v>2376</v>
      </c>
      <c r="B398" s="351" t="s">
        <v>591</v>
      </c>
      <c r="C398" s="334" t="s">
        <v>83</v>
      </c>
      <c r="D398" s="334" t="s">
        <v>83</v>
      </c>
      <c r="E398" s="352"/>
      <c r="F398" s="250" t="str">
        <f t="shared" si="20"/>
        <v/>
      </c>
      <c r="G398" s="250" t="str">
        <f t="shared" si="21"/>
        <v/>
      </c>
    </row>
    <row r="399" spans="1:7" x14ac:dyDescent="0.3">
      <c r="A399" s="334" t="s">
        <v>2377</v>
      </c>
      <c r="B399" s="351" t="s">
        <v>591</v>
      </c>
      <c r="C399" s="334" t="s">
        <v>83</v>
      </c>
      <c r="D399" s="334" t="s">
        <v>83</v>
      </c>
      <c r="E399" s="352"/>
      <c r="F399" s="250" t="str">
        <f t="shared" si="20"/>
        <v/>
      </c>
      <c r="G399" s="250" t="str">
        <f t="shared" si="21"/>
        <v/>
      </c>
    </row>
    <row r="400" spans="1:7" x14ac:dyDescent="0.3">
      <c r="A400" s="334" t="s">
        <v>2378</v>
      </c>
      <c r="B400" s="351" t="s">
        <v>591</v>
      </c>
      <c r="C400" s="334" t="s">
        <v>83</v>
      </c>
      <c r="D400" s="334" t="s">
        <v>83</v>
      </c>
      <c r="E400" s="352"/>
      <c r="F400" s="250" t="str">
        <f t="shared" si="20"/>
        <v/>
      </c>
      <c r="G400" s="250" t="str">
        <f t="shared" si="21"/>
        <v/>
      </c>
    </row>
    <row r="401" spans="1:7" x14ac:dyDescent="0.3">
      <c r="A401" s="334" t="s">
        <v>2379</v>
      </c>
      <c r="B401" s="351" t="s">
        <v>2050</v>
      </c>
      <c r="C401" s="334" t="s">
        <v>83</v>
      </c>
      <c r="D401" s="334" t="s">
        <v>83</v>
      </c>
      <c r="E401" s="352"/>
      <c r="F401" s="250" t="str">
        <f t="shared" si="20"/>
        <v/>
      </c>
      <c r="G401" s="250" t="str">
        <f t="shared" si="21"/>
        <v/>
      </c>
    </row>
    <row r="402" spans="1:7" x14ac:dyDescent="0.3">
      <c r="A402" s="334" t="s">
        <v>2380</v>
      </c>
      <c r="B402" s="351" t="s">
        <v>146</v>
      </c>
      <c r="C402" s="191">
        <f>SUM(C384:C401)</f>
        <v>0</v>
      </c>
      <c r="D402" s="334">
        <f>SUM(D384:D401)</f>
        <v>0</v>
      </c>
      <c r="E402" s="352"/>
      <c r="F402" s="357">
        <f>SUM(F384:F401)</f>
        <v>0</v>
      </c>
      <c r="G402" s="357">
        <f>SUM(G384:G401)</f>
        <v>0</v>
      </c>
    </row>
    <row r="403" spans="1:7" x14ac:dyDescent="0.3">
      <c r="A403" s="334" t="s">
        <v>2381</v>
      </c>
      <c r="B403" s="334"/>
      <c r="C403" s="353"/>
      <c r="D403" s="334"/>
      <c r="E403" s="352"/>
      <c r="F403" s="352"/>
      <c r="G403" s="352"/>
    </row>
    <row r="404" spans="1:7" x14ac:dyDescent="0.3">
      <c r="A404" s="334" t="s">
        <v>2382</v>
      </c>
      <c r="B404" s="334"/>
      <c r="C404" s="353"/>
      <c r="D404" s="334"/>
      <c r="E404" s="352"/>
      <c r="F404" s="352"/>
      <c r="G404" s="352"/>
    </row>
    <row r="405" spans="1:7" x14ac:dyDescent="0.3">
      <c r="A405" s="334" t="s">
        <v>2383</v>
      </c>
      <c r="B405" s="334"/>
      <c r="C405" s="353"/>
      <c r="D405" s="334"/>
      <c r="E405" s="352"/>
      <c r="F405" s="352"/>
      <c r="G405" s="352"/>
    </row>
    <row r="406" spans="1:7" x14ac:dyDescent="0.3">
      <c r="A406" s="334" t="s">
        <v>2384</v>
      </c>
      <c r="B406" s="334"/>
      <c r="C406" s="353"/>
      <c r="D406" s="334"/>
      <c r="E406" s="352"/>
      <c r="F406" s="352"/>
      <c r="G406" s="352"/>
    </row>
    <row r="407" spans="1:7" x14ac:dyDescent="0.3">
      <c r="A407" s="334" t="s">
        <v>2385</v>
      </c>
      <c r="B407" s="334"/>
      <c r="C407" s="353"/>
      <c r="D407" s="334"/>
      <c r="E407" s="352"/>
      <c r="F407" s="352"/>
      <c r="G407" s="352"/>
    </row>
    <row r="408" spans="1:7" x14ac:dyDescent="0.3">
      <c r="A408" s="334" t="s">
        <v>2386</v>
      </c>
      <c r="B408" s="334"/>
      <c r="C408" s="353"/>
      <c r="D408" s="334"/>
      <c r="E408" s="352"/>
      <c r="F408" s="352"/>
      <c r="G408" s="352"/>
    </row>
    <row r="409" spans="1:7" x14ac:dyDescent="0.3">
      <c r="A409" s="334" t="s">
        <v>2387</v>
      </c>
      <c r="B409" s="334"/>
      <c r="C409" s="353"/>
      <c r="D409" s="334"/>
      <c r="E409" s="352"/>
      <c r="F409" s="352"/>
      <c r="G409" s="352"/>
    </row>
    <row r="410" spans="1:7" x14ac:dyDescent="0.3">
      <c r="A410" s="334" t="s">
        <v>2388</v>
      </c>
      <c r="B410" s="334"/>
      <c r="C410" s="353"/>
      <c r="D410" s="334"/>
      <c r="E410" s="352"/>
      <c r="F410" s="352"/>
      <c r="G410" s="352"/>
    </row>
    <row r="411" spans="1:7" x14ac:dyDescent="0.3">
      <c r="A411" s="334" t="s">
        <v>2389</v>
      </c>
      <c r="B411" s="334"/>
      <c r="C411" s="353"/>
      <c r="D411" s="334"/>
      <c r="E411" s="352"/>
      <c r="F411" s="352"/>
      <c r="G411" s="352"/>
    </row>
    <row r="412" spans="1:7" x14ac:dyDescent="0.3">
      <c r="A412" s="334" t="s">
        <v>2390</v>
      </c>
      <c r="B412" s="334"/>
      <c r="C412" s="353"/>
      <c r="D412" s="334"/>
      <c r="E412" s="352"/>
      <c r="F412" s="352"/>
      <c r="G412" s="352"/>
    </row>
    <row r="413" spans="1:7" x14ac:dyDescent="0.3">
      <c r="A413" s="334" t="s">
        <v>2391</v>
      </c>
      <c r="B413" s="334"/>
      <c r="C413" s="353"/>
      <c r="D413" s="334"/>
      <c r="E413" s="352"/>
      <c r="F413" s="352"/>
      <c r="G413" s="352"/>
    </row>
    <row r="414" spans="1:7" x14ac:dyDescent="0.3">
      <c r="A414" s="334" t="s">
        <v>2392</v>
      </c>
      <c r="B414" s="334"/>
      <c r="C414" s="353"/>
      <c r="D414" s="334"/>
      <c r="E414" s="352"/>
      <c r="F414" s="352"/>
      <c r="G414" s="352"/>
    </row>
    <row r="415" spans="1:7" x14ac:dyDescent="0.3">
      <c r="A415" s="334" t="s">
        <v>2393</v>
      </c>
      <c r="B415" s="334"/>
      <c r="C415" s="353"/>
      <c r="D415" s="334"/>
      <c r="E415" s="352"/>
      <c r="F415" s="352"/>
      <c r="G415" s="352"/>
    </row>
    <row r="416" spans="1:7" x14ac:dyDescent="0.3">
      <c r="A416" s="334" t="s">
        <v>2394</v>
      </c>
      <c r="B416" s="334"/>
      <c r="C416" s="353"/>
      <c r="D416" s="334"/>
      <c r="E416" s="352"/>
      <c r="F416" s="352"/>
      <c r="G416" s="352"/>
    </row>
    <row r="417" spans="1:7" x14ac:dyDescent="0.3">
      <c r="A417" s="334" t="s">
        <v>2395</v>
      </c>
      <c r="B417" s="334"/>
      <c r="C417" s="353"/>
      <c r="D417" s="334"/>
      <c r="E417" s="352"/>
      <c r="F417" s="352"/>
      <c r="G417" s="352"/>
    </row>
    <row r="418" spans="1:7" x14ac:dyDescent="0.3">
      <c r="A418" s="334" t="s">
        <v>2396</v>
      </c>
      <c r="B418" s="334"/>
      <c r="C418" s="353"/>
      <c r="D418" s="334"/>
      <c r="E418" s="352"/>
      <c r="F418" s="352"/>
      <c r="G418" s="352"/>
    </row>
    <row r="419" spans="1:7" x14ac:dyDescent="0.3">
      <c r="A419" s="334" t="s">
        <v>2397</v>
      </c>
      <c r="B419" s="334"/>
      <c r="C419" s="353"/>
      <c r="D419" s="334"/>
      <c r="E419" s="352"/>
      <c r="F419" s="352"/>
      <c r="G419" s="352"/>
    </row>
    <row r="420" spans="1:7" x14ac:dyDescent="0.3">
      <c r="A420" s="334" t="s">
        <v>2398</v>
      </c>
      <c r="B420" s="334"/>
      <c r="C420" s="353"/>
      <c r="D420" s="334"/>
      <c r="E420" s="352"/>
      <c r="F420" s="352"/>
      <c r="G420" s="352"/>
    </row>
    <row r="421" spans="1:7" x14ac:dyDescent="0.3">
      <c r="A421" s="334" t="s">
        <v>2399</v>
      </c>
      <c r="B421" s="334"/>
      <c r="C421" s="353"/>
      <c r="D421" s="334"/>
      <c r="E421" s="352"/>
      <c r="F421" s="352"/>
      <c r="G421" s="352"/>
    </row>
    <row r="422" spans="1:7" x14ac:dyDescent="0.3">
      <c r="A422" s="334" t="s">
        <v>2400</v>
      </c>
      <c r="B422" s="334"/>
      <c r="C422" s="353"/>
      <c r="D422" s="334"/>
      <c r="E422" s="352"/>
      <c r="F422" s="352"/>
      <c r="G422" s="352"/>
    </row>
    <row r="423" spans="1:7" x14ac:dyDescent="0.3">
      <c r="A423" s="334" t="s">
        <v>2401</v>
      </c>
      <c r="B423" s="334"/>
      <c r="C423" s="353"/>
      <c r="D423" s="334"/>
      <c r="E423" s="352"/>
      <c r="F423" s="352"/>
      <c r="G423" s="352"/>
    </row>
    <row r="424" spans="1:7" x14ac:dyDescent="0.3">
      <c r="A424" s="334" t="s">
        <v>2402</v>
      </c>
      <c r="B424" s="334"/>
      <c r="C424" s="353"/>
      <c r="D424" s="334"/>
      <c r="E424" s="352"/>
      <c r="F424" s="352"/>
      <c r="G424" s="352"/>
    </row>
    <row r="425" spans="1:7" x14ac:dyDescent="0.3">
      <c r="A425" s="334" t="s">
        <v>2403</v>
      </c>
      <c r="B425" s="334"/>
      <c r="C425" s="353"/>
      <c r="D425" s="334"/>
      <c r="E425" s="352"/>
      <c r="F425" s="352"/>
      <c r="G425" s="352"/>
    </row>
    <row r="426" spans="1:7" x14ac:dyDescent="0.3">
      <c r="A426" s="334" t="s">
        <v>2404</v>
      </c>
      <c r="B426" s="334"/>
      <c r="C426" s="353"/>
      <c r="D426" s="334"/>
      <c r="E426" s="352"/>
      <c r="F426" s="352"/>
      <c r="G426" s="352"/>
    </row>
    <row r="427" spans="1:7" x14ac:dyDescent="0.3">
      <c r="A427" s="334" t="s">
        <v>2405</v>
      </c>
      <c r="B427" s="334"/>
      <c r="C427" s="353"/>
      <c r="D427" s="334"/>
      <c r="E427" s="352"/>
      <c r="F427" s="352"/>
      <c r="G427" s="352"/>
    </row>
    <row r="428" spans="1:7" x14ac:dyDescent="0.3">
      <c r="A428" s="334" t="s">
        <v>2406</v>
      </c>
      <c r="B428" s="334"/>
      <c r="C428" s="353"/>
      <c r="D428" s="334"/>
      <c r="E428" s="352"/>
      <c r="F428" s="352"/>
      <c r="G428" s="352"/>
    </row>
    <row r="429" spans="1:7" x14ac:dyDescent="0.3">
      <c r="A429" s="334" t="s">
        <v>2407</v>
      </c>
      <c r="B429" s="334"/>
      <c r="C429" s="353"/>
      <c r="D429" s="334"/>
      <c r="E429" s="352"/>
      <c r="F429" s="352"/>
      <c r="G429" s="352"/>
    </row>
    <row r="430" spans="1:7" x14ac:dyDescent="0.3">
      <c r="A430" s="334" t="s">
        <v>2408</v>
      </c>
      <c r="B430" s="334"/>
      <c r="C430" s="353"/>
      <c r="D430" s="334"/>
      <c r="E430" s="352"/>
      <c r="F430" s="352"/>
      <c r="G430" s="352"/>
    </row>
    <row r="431" spans="1:7" x14ac:dyDescent="0.3">
      <c r="A431" s="334" t="s">
        <v>2409</v>
      </c>
      <c r="B431" s="334"/>
      <c r="C431" s="353"/>
      <c r="D431" s="334"/>
      <c r="E431" s="352"/>
      <c r="F431" s="352"/>
      <c r="G431" s="352"/>
    </row>
    <row r="432" spans="1:7" ht="18" x14ac:dyDescent="0.3">
      <c r="A432" s="173"/>
      <c r="B432" s="261" t="s">
        <v>1956</v>
      </c>
      <c r="C432" s="173"/>
      <c r="D432" s="173"/>
      <c r="E432" s="173"/>
      <c r="F432" s="173"/>
      <c r="G432" s="173"/>
    </row>
    <row r="433" spans="1:7" x14ac:dyDescent="0.3">
      <c r="A433" s="85"/>
      <c r="B433" s="85" t="s">
        <v>2339</v>
      </c>
      <c r="C433" s="85" t="s">
        <v>669</v>
      </c>
      <c r="D433" s="85" t="s">
        <v>670</v>
      </c>
      <c r="E433" s="85"/>
      <c r="F433" s="85" t="s">
        <v>499</v>
      </c>
      <c r="G433" s="85" t="s">
        <v>671</v>
      </c>
    </row>
    <row r="434" spans="1:7" x14ac:dyDescent="0.3">
      <c r="A434" s="281" t="s">
        <v>1957</v>
      </c>
      <c r="B434" s="270" t="s">
        <v>673</v>
      </c>
      <c r="C434" s="339" t="s">
        <v>83</v>
      </c>
      <c r="D434" s="243"/>
      <c r="E434" s="243"/>
      <c r="F434" s="244"/>
      <c r="G434" s="244"/>
    </row>
    <row r="435" spans="1:7" x14ac:dyDescent="0.3">
      <c r="A435" s="243"/>
      <c r="B435" s="270"/>
      <c r="C435" s="233"/>
      <c r="D435" s="243"/>
      <c r="E435" s="243"/>
      <c r="F435" s="244"/>
      <c r="G435" s="244"/>
    </row>
    <row r="436" spans="1:7" x14ac:dyDescent="0.3">
      <c r="A436" s="270"/>
      <c r="B436" s="270" t="s">
        <v>674</v>
      </c>
      <c r="C436" s="233"/>
      <c r="D436" s="243"/>
      <c r="E436" s="243"/>
      <c r="F436" s="244"/>
      <c r="G436" s="244"/>
    </row>
    <row r="437" spans="1:7" x14ac:dyDescent="0.3">
      <c r="A437" s="270" t="s">
        <v>1958</v>
      </c>
      <c r="B437" s="240" t="s">
        <v>591</v>
      </c>
      <c r="C437" s="339" t="s">
        <v>83</v>
      </c>
      <c r="D437" s="339" t="s">
        <v>83</v>
      </c>
      <c r="E437" s="243"/>
      <c r="F437" s="250" t="str">
        <f>IF($C$461=0,"",IF(C437="[for completion]","",IF(C437="","",C437/$C$461)))</f>
        <v/>
      </c>
      <c r="G437" s="250" t="str">
        <f>IF($D$461=0,"",IF(D437="[for completion]","",IF(D437="","",D437/$D$461)))</f>
        <v/>
      </c>
    </row>
    <row r="438" spans="1:7" x14ac:dyDescent="0.3">
      <c r="A438" s="270" t="s">
        <v>1959</v>
      </c>
      <c r="B438" s="240" t="s">
        <v>591</v>
      </c>
      <c r="C438" s="339" t="s">
        <v>83</v>
      </c>
      <c r="D438" s="339" t="s">
        <v>83</v>
      </c>
      <c r="E438" s="243"/>
      <c r="F438" s="250" t="str">
        <f t="shared" ref="F438:F460" si="22">IF($C$461=0,"",IF(C438="[for completion]","",IF(C438="","",C438/$C$461)))</f>
        <v/>
      </c>
      <c r="G438" s="250" t="str">
        <f t="shared" ref="G438:G460" si="23">IF($D$461=0,"",IF(D438="[for completion]","",IF(D438="","",D438/$D$461)))</f>
        <v/>
      </c>
    </row>
    <row r="439" spans="1:7" x14ac:dyDescent="0.3">
      <c r="A439" s="270" t="s">
        <v>1960</v>
      </c>
      <c r="B439" s="240" t="s">
        <v>591</v>
      </c>
      <c r="C439" s="339" t="s">
        <v>83</v>
      </c>
      <c r="D439" s="339" t="s">
        <v>83</v>
      </c>
      <c r="E439" s="243"/>
      <c r="F439" s="250" t="str">
        <f t="shared" si="22"/>
        <v/>
      </c>
      <c r="G439" s="250" t="str">
        <f t="shared" si="23"/>
        <v/>
      </c>
    </row>
    <row r="440" spans="1:7" x14ac:dyDescent="0.3">
      <c r="A440" s="270" t="s">
        <v>1961</v>
      </c>
      <c r="B440" s="240" t="s">
        <v>591</v>
      </c>
      <c r="C440" s="339" t="s">
        <v>83</v>
      </c>
      <c r="D440" s="339" t="s">
        <v>83</v>
      </c>
      <c r="E440" s="243"/>
      <c r="F440" s="250" t="str">
        <f t="shared" si="22"/>
        <v/>
      </c>
      <c r="G440" s="250" t="str">
        <f t="shared" si="23"/>
        <v/>
      </c>
    </row>
    <row r="441" spans="1:7" x14ac:dyDescent="0.3">
      <c r="A441" s="270" t="s">
        <v>1962</v>
      </c>
      <c r="B441" s="240" t="s">
        <v>591</v>
      </c>
      <c r="C441" s="339" t="s">
        <v>83</v>
      </c>
      <c r="D441" s="339" t="s">
        <v>83</v>
      </c>
      <c r="E441" s="243"/>
      <c r="F441" s="250" t="str">
        <f t="shared" si="22"/>
        <v/>
      </c>
      <c r="G441" s="250" t="str">
        <f t="shared" si="23"/>
        <v/>
      </c>
    </row>
    <row r="442" spans="1:7" x14ac:dyDescent="0.3">
      <c r="A442" s="270" t="s">
        <v>1963</v>
      </c>
      <c r="B442" s="240" t="s">
        <v>591</v>
      </c>
      <c r="C442" s="339" t="s">
        <v>83</v>
      </c>
      <c r="D442" s="339" t="s">
        <v>83</v>
      </c>
      <c r="E442" s="243"/>
      <c r="F442" s="250" t="str">
        <f t="shared" si="22"/>
        <v/>
      </c>
      <c r="G442" s="250" t="str">
        <f t="shared" si="23"/>
        <v/>
      </c>
    </row>
    <row r="443" spans="1:7" x14ac:dyDescent="0.3">
      <c r="A443" s="270" t="s">
        <v>1964</v>
      </c>
      <c r="B443" s="240" t="s">
        <v>591</v>
      </c>
      <c r="C443" s="339" t="s">
        <v>83</v>
      </c>
      <c r="D443" s="339" t="s">
        <v>83</v>
      </c>
      <c r="E443" s="243"/>
      <c r="F443" s="250" t="str">
        <f t="shared" si="22"/>
        <v/>
      </c>
      <c r="G443" s="250" t="str">
        <f t="shared" si="23"/>
        <v/>
      </c>
    </row>
    <row r="444" spans="1:7" x14ac:dyDescent="0.3">
      <c r="A444" s="270" t="s">
        <v>1965</v>
      </c>
      <c r="B444" s="240" t="s">
        <v>591</v>
      </c>
      <c r="C444" s="339" t="s">
        <v>83</v>
      </c>
      <c r="D444" s="346" t="s">
        <v>83</v>
      </c>
      <c r="E444" s="243"/>
      <c r="F444" s="250" t="str">
        <f t="shared" si="22"/>
        <v/>
      </c>
      <c r="G444" s="250" t="str">
        <f t="shared" si="23"/>
        <v/>
      </c>
    </row>
    <row r="445" spans="1:7" x14ac:dyDescent="0.3">
      <c r="A445" s="270" t="s">
        <v>1966</v>
      </c>
      <c r="B445" s="240" t="s">
        <v>591</v>
      </c>
      <c r="C445" s="339" t="s">
        <v>83</v>
      </c>
      <c r="D445" s="346" t="s">
        <v>83</v>
      </c>
      <c r="E445" s="243"/>
      <c r="F445" s="250" t="str">
        <f t="shared" si="22"/>
        <v/>
      </c>
      <c r="G445" s="250" t="str">
        <f t="shared" si="23"/>
        <v/>
      </c>
    </row>
    <row r="446" spans="1:7" x14ac:dyDescent="0.3">
      <c r="A446" s="270" t="s">
        <v>2410</v>
      </c>
      <c r="B446" s="240" t="s">
        <v>591</v>
      </c>
      <c r="C446" s="339" t="s">
        <v>83</v>
      </c>
      <c r="D446" s="346" t="s">
        <v>83</v>
      </c>
      <c r="E446" s="240"/>
      <c r="F446" s="250" t="str">
        <f t="shared" si="22"/>
        <v/>
      </c>
      <c r="G446" s="250" t="str">
        <f t="shared" si="23"/>
        <v/>
      </c>
    </row>
    <row r="447" spans="1:7" x14ac:dyDescent="0.3">
      <c r="A447" s="270" t="s">
        <v>2411</v>
      </c>
      <c r="B447" s="240" t="s">
        <v>591</v>
      </c>
      <c r="C447" s="339" t="s">
        <v>83</v>
      </c>
      <c r="D447" s="346" t="s">
        <v>83</v>
      </c>
      <c r="E447" s="240"/>
      <c r="F447" s="250" t="str">
        <f t="shared" si="22"/>
        <v/>
      </c>
      <c r="G447" s="250" t="str">
        <f t="shared" si="23"/>
        <v/>
      </c>
    </row>
    <row r="448" spans="1:7" x14ac:dyDescent="0.3">
      <c r="A448" s="270" t="s">
        <v>2412</v>
      </c>
      <c r="B448" s="240" t="s">
        <v>591</v>
      </c>
      <c r="C448" s="339" t="s">
        <v>83</v>
      </c>
      <c r="D448" s="346" t="s">
        <v>83</v>
      </c>
      <c r="E448" s="240"/>
      <c r="F448" s="250" t="str">
        <f t="shared" si="22"/>
        <v/>
      </c>
      <c r="G448" s="250" t="str">
        <f t="shared" si="23"/>
        <v/>
      </c>
    </row>
    <row r="449" spans="1:7" x14ac:dyDescent="0.3">
      <c r="A449" s="270" t="s">
        <v>2413</v>
      </c>
      <c r="B449" s="240" t="s">
        <v>591</v>
      </c>
      <c r="C449" s="339" t="s">
        <v>83</v>
      </c>
      <c r="D449" s="346" t="s">
        <v>83</v>
      </c>
      <c r="E449" s="240"/>
      <c r="F449" s="250" t="str">
        <f t="shared" si="22"/>
        <v/>
      </c>
      <c r="G449" s="250" t="str">
        <f t="shared" si="23"/>
        <v/>
      </c>
    </row>
    <row r="450" spans="1:7" x14ac:dyDescent="0.3">
      <c r="A450" s="270" t="s">
        <v>2414</v>
      </c>
      <c r="B450" s="240" t="s">
        <v>591</v>
      </c>
      <c r="C450" s="339" t="s">
        <v>83</v>
      </c>
      <c r="D450" s="346" t="s">
        <v>83</v>
      </c>
      <c r="E450" s="240"/>
      <c r="F450" s="250" t="str">
        <f t="shared" si="22"/>
        <v/>
      </c>
      <c r="G450" s="250" t="str">
        <f t="shared" si="23"/>
        <v/>
      </c>
    </row>
    <row r="451" spans="1:7" x14ac:dyDescent="0.3">
      <c r="A451" s="270" t="s">
        <v>2415</v>
      </c>
      <c r="B451" s="240" t="s">
        <v>591</v>
      </c>
      <c r="C451" s="339" t="s">
        <v>83</v>
      </c>
      <c r="D451" s="346" t="s">
        <v>83</v>
      </c>
      <c r="E451" s="240"/>
      <c r="F451" s="250" t="str">
        <f t="shared" si="22"/>
        <v/>
      </c>
      <c r="G451" s="250" t="str">
        <f t="shared" si="23"/>
        <v/>
      </c>
    </row>
    <row r="452" spans="1:7" x14ac:dyDescent="0.3">
      <c r="A452" s="270" t="s">
        <v>2416</v>
      </c>
      <c r="B452" s="240" t="s">
        <v>591</v>
      </c>
      <c r="C452" s="339" t="s">
        <v>83</v>
      </c>
      <c r="D452" s="346" t="s">
        <v>83</v>
      </c>
      <c r="E452" s="233"/>
      <c r="F452" s="250" t="str">
        <f t="shared" si="22"/>
        <v/>
      </c>
      <c r="G452" s="250" t="str">
        <f t="shared" si="23"/>
        <v/>
      </c>
    </row>
    <row r="453" spans="1:7" x14ac:dyDescent="0.3">
      <c r="A453" s="270" t="s">
        <v>2417</v>
      </c>
      <c r="B453" s="240" t="s">
        <v>591</v>
      </c>
      <c r="C453" s="339" t="s">
        <v>83</v>
      </c>
      <c r="D453" s="346" t="s">
        <v>83</v>
      </c>
      <c r="E453" s="236"/>
      <c r="F453" s="250" t="str">
        <f t="shared" si="22"/>
        <v/>
      </c>
      <c r="G453" s="250" t="str">
        <f t="shared" si="23"/>
        <v/>
      </c>
    </row>
    <row r="454" spans="1:7" x14ac:dyDescent="0.3">
      <c r="A454" s="270" t="s">
        <v>2418</v>
      </c>
      <c r="B454" s="240" t="s">
        <v>591</v>
      </c>
      <c r="C454" s="339" t="s">
        <v>83</v>
      </c>
      <c r="D454" s="346" t="s">
        <v>83</v>
      </c>
      <c r="E454" s="236"/>
      <c r="F454" s="250" t="str">
        <f t="shared" si="22"/>
        <v/>
      </c>
      <c r="G454" s="250" t="str">
        <f t="shared" si="23"/>
        <v/>
      </c>
    </row>
    <row r="455" spans="1:7" x14ac:dyDescent="0.3">
      <c r="A455" s="270" t="s">
        <v>2419</v>
      </c>
      <c r="B455" s="240" t="s">
        <v>591</v>
      </c>
      <c r="C455" s="339" t="s">
        <v>83</v>
      </c>
      <c r="D455" s="346" t="s">
        <v>83</v>
      </c>
      <c r="E455" s="236"/>
      <c r="F455" s="250" t="str">
        <f t="shared" si="22"/>
        <v/>
      </c>
      <c r="G455" s="250" t="str">
        <f t="shared" si="23"/>
        <v/>
      </c>
    </row>
    <row r="456" spans="1:7" x14ac:dyDescent="0.3">
      <c r="A456" s="270" t="s">
        <v>2420</v>
      </c>
      <c r="B456" s="240" t="s">
        <v>591</v>
      </c>
      <c r="C456" s="339" t="s">
        <v>83</v>
      </c>
      <c r="D456" s="346" t="s">
        <v>83</v>
      </c>
      <c r="E456" s="236"/>
      <c r="F456" s="250" t="str">
        <f t="shared" si="22"/>
        <v/>
      </c>
      <c r="G456" s="250" t="str">
        <f t="shared" si="23"/>
        <v/>
      </c>
    </row>
    <row r="457" spans="1:7" x14ac:dyDescent="0.3">
      <c r="A457" s="270" t="s">
        <v>2421</v>
      </c>
      <c r="B457" s="240" t="s">
        <v>591</v>
      </c>
      <c r="C457" s="339" t="s">
        <v>83</v>
      </c>
      <c r="D457" s="346" t="s">
        <v>83</v>
      </c>
      <c r="E457" s="236"/>
      <c r="F457" s="250" t="str">
        <f t="shared" si="22"/>
        <v/>
      </c>
      <c r="G457" s="250" t="str">
        <f t="shared" si="23"/>
        <v/>
      </c>
    </row>
    <row r="458" spans="1:7" x14ac:dyDescent="0.3">
      <c r="A458" s="270" t="s">
        <v>2422</v>
      </c>
      <c r="B458" s="240" t="s">
        <v>591</v>
      </c>
      <c r="C458" s="339" t="s">
        <v>83</v>
      </c>
      <c r="D458" s="346" t="s">
        <v>83</v>
      </c>
      <c r="E458" s="236"/>
      <c r="F458" s="250" t="str">
        <f t="shared" si="22"/>
        <v/>
      </c>
      <c r="G458" s="250" t="str">
        <f t="shared" si="23"/>
        <v/>
      </c>
    </row>
    <row r="459" spans="1:7" x14ac:dyDescent="0.3">
      <c r="A459" s="270" t="s">
        <v>2423</v>
      </c>
      <c r="B459" s="240" t="s">
        <v>591</v>
      </c>
      <c r="C459" s="339" t="s">
        <v>83</v>
      </c>
      <c r="D459" s="346" t="s">
        <v>83</v>
      </c>
      <c r="E459" s="236"/>
      <c r="F459" s="250" t="str">
        <f t="shared" si="22"/>
        <v/>
      </c>
      <c r="G459" s="250" t="str">
        <f t="shared" si="23"/>
        <v/>
      </c>
    </row>
    <row r="460" spans="1:7" x14ac:dyDescent="0.3">
      <c r="A460" s="270" t="s">
        <v>2424</v>
      </c>
      <c r="B460" s="240" t="s">
        <v>591</v>
      </c>
      <c r="C460" s="339" t="s">
        <v>83</v>
      </c>
      <c r="D460" s="346" t="s">
        <v>83</v>
      </c>
      <c r="E460" s="236"/>
      <c r="F460" s="250" t="str">
        <f t="shared" si="22"/>
        <v/>
      </c>
      <c r="G460" s="250" t="str">
        <f t="shared" si="23"/>
        <v/>
      </c>
    </row>
    <row r="461" spans="1:7" x14ac:dyDescent="0.3">
      <c r="A461" s="270" t="s">
        <v>2425</v>
      </c>
      <c r="B461" s="240" t="s">
        <v>146</v>
      </c>
      <c r="C461" s="256">
        <f>SUM(C437:C460)</f>
        <v>0</v>
      </c>
      <c r="D461" s="334">
        <f>SUM(D437:D460)</f>
        <v>0</v>
      </c>
      <c r="E461" s="236"/>
      <c r="F461" s="255">
        <f>SUM(F437:F460)</f>
        <v>0</v>
      </c>
      <c r="G461" s="255">
        <f>SUM(G437:G460)</f>
        <v>0</v>
      </c>
    </row>
    <row r="462" spans="1:7" x14ac:dyDescent="0.3">
      <c r="A462" s="85"/>
      <c r="B462" s="85" t="s">
        <v>2356</v>
      </c>
      <c r="C462" s="85" t="s">
        <v>669</v>
      </c>
      <c r="D462" s="85" t="s">
        <v>670</v>
      </c>
      <c r="E462" s="85"/>
      <c r="F462" s="85" t="s">
        <v>499</v>
      </c>
      <c r="G462" s="85" t="s">
        <v>671</v>
      </c>
    </row>
    <row r="463" spans="1:7" x14ac:dyDescent="0.3">
      <c r="A463" s="270" t="s">
        <v>1968</v>
      </c>
      <c r="B463" s="233" t="s">
        <v>702</v>
      </c>
      <c r="C463" s="345" t="s">
        <v>83</v>
      </c>
      <c r="D463" s="233"/>
      <c r="E463" s="233"/>
      <c r="F463" s="233"/>
      <c r="G463" s="233"/>
    </row>
    <row r="464" spans="1:7" x14ac:dyDescent="0.3">
      <c r="A464" s="270"/>
      <c r="B464" s="233"/>
      <c r="C464" s="233"/>
      <c r="D464" s="233"/>
      <c r="E464" s="233"/>
      <c r="F464" s="233"/>
      <c r="G464" s="233"/>
    </row>
    <row r="465" spans="1:7" x14ac:dyDescent="0.3">
      <c r="A465" s="270"/>
      <c r="B465" s="240" t="s">
        <v>703</v>
      </c>
      <c r="C465" s="233"/>
      <c r="D465" s="233"/>
      <c r="E465" s="233"/>
      <c r="F465" s="233"/>
      <c r="G465" s="233"/>
    </row>
    <row r="466" spans="1:7" x14ac:dyDescent="0.3">
      <c r="A466" s="270" t="s">
        <v>1969</v>
      </c>
      <c r="B466" s="233" t="s">
        <v>705</v>
      </c>
      <c r="C466" s="339" t="s">
        <v>83</v>
      </c>
      <c r="D466" s="346" t="s">
        <v>83</v>
      </c>
      <c r="E466" s="233"/>
      <c r="F466" s="250" t="str">
        <f>IF($C$474=0,"",IF(C466="[for completion]","",IF(C466="","",C466/$C$474)))</f>
        <v/>
      </c>
      <c r="G466" s="250" t="str">
        <f>IF($D$474=0,"",IF(D466="[for completion]","",IF(D466="","",D466/$D$474)))</f>
        <v/>
      </c>
    </row>
    <row r="467" spans="1:7" x14ac:dyDescent="0.3">
      <c r="A467" s="270" t="s">
        <v>1970</v>
      </c>
      <c r="B467" s="233" t="s">
        <v>707</v>
      </c>
      <c r="C467" s="339" t="s">
        <v>83</v>
      </c>
      <c r="D467" s="346" t="s">
        <v>83</v>
      </c>
      <c r="E467" s="233"/>
      <c r="F467" s="250" t="str">
        <f t="shared" ref="F467:F473" si="24">IF($C$474=0,"",IF(C467="[for completion]","",IF(C467="","",C467/$C$474)))</f>
        <v/>
      </c>
      <c r="G467" s="250" t="str">
        <f t="shared" ref="G467:G473" si="25">IF($D$474=0,"",IF(D467="[for completion]","",IF(D467="","",D467/$D$474)))</f>
        <v/>
      </c>
    </row>
    <row r="468" spans="1:7" x14ac:dyDescent="0.3">
      <c r="A468" s="270" t="s">
        <v>1971</v>
      </c>
      <c r="B468" s="233" t="s">
        <v>709</v>
      </c>
      <c r="C468" s="339" t="s">
        <v>83</v>
      </c>
      <c r="D468" s="346" t="s">
        <v>83</v>
      </c>
      <c r="E468" s="233"/>
      <c r="F468" s="250" t="str">
        <f t="shared" si="24"/>
        <v/>
      </c>
      <c r="G468" s="250" t="str">
        <f t="shared" si="25"/>
        <v/>
      </c>
    </row>
    <row r="469" spans="1:7" x14ac:dyDescent="0.3">
      <c r="A469" s="270" t="s">
        <v>1972</v>
      </c>
      <c r="B469" s="233" t="s">
        <v>711</v>
      </c>
      <c r="C469" s="339" t="s">
        <v>83</v>
      </c>
      <c r="D469" s="346" t="s">
        <v>83</v>
      </c>
      <c r="E469" s="233"/>
      <c r="F469" s="250" t="str">
        <f t="shared" si="24"/>
        <v/>
      </c>
      <c r="G469" s="250" t="str">
        <f t="shared" si="25"/>
        <v/>
      </c>
    </row>
    <row r="470" spans="1:7" x14ac:dyDescent="0.3">
      <c r="A470" s="270" t="s">
        <v>1973</v>
      </c>
      <c r="B470" s="233" t="s">
        <v>713</v>
      </c>
      <c r="C470" s="339" t="s">
        <v>83</v>
      </c>
      <c r="D470" s="346" t="s">
        <v>83</v>
      </c>
      <c r="E470" s="233"/>
      <c r="F470" s="250" t="str">
        <f t="shared" si="24"/>
        <v/>
      </c>
      <c r="G470" s="250" t="str">
        <f t="shared" si="25"/>
        <v/>
      </c>
    </row>
    <row r="471" spans="1:7" x14ac:dyDescent="0.3">
      <c r="A471" s="270" t="s">
        <v>1974</v>
      </c>
      <c r="B471" s="233" t="s">
        <v>715</v>
      </c>
      <c r="C471" s="339" t="s">
        <v>83</v>
      </c>
      <c r="D471" s="346" t="s">
        <v>83</v>
      </c>
      <c r="E471" s="233"/>
      <c r="F471" s="250" t="str">
        <f t="shared" si="24"/>
        <v/>
      </c>
      <c r="G471" s="250" t="str">
        <f t="shared" si="25"/>
        <v/>
      </c>
    </row>
    <row r="472" spans="1:7" x14ac:dyDescent="0.3">
      <c r="A472" s="270" t="s">
        <v>1975</v>
      </c>
      <c r="B472" s="233" t="s">
        <v>717</v>
      </c>
      <c r="C472" s="339" t="s">
        <v>83</v>
      </c>
      <c r="D472" s="346" t="s">
        <v>83</v>
      </c>
      <c r="E472" s="233"/>
      <c r="F472" s="250" t="str">
        <f t="shared" si="24"/>
        <v/>
      </c>
      <c r="G472" s="250" t="str">
        <f t="shared" si="25"/>
        <v/>
      </c>
    </row>
    <row r="473" spans="1:7" x14ac:dyDescent="0.3">
      <c r="A473" s="270" t="s">
        <v>1976</v>
      </c>
      <c r="B473" s="233" t="s">
        <v>719</v>
      </c>
      <c r="C473" s="339" t="s">
        <v>83</v>
      </c>
      <c r="D473" s="346" t="s">
        <v>83</v>
      </c>
      <c r="E473" s="233"/>
      <c r="F473" s="250" t="str">
        <f t="shared" si="24"/>
        <v/>
      </c>
      <c r="G473" s="250" t="str">
        <f t="shared" si="25"/>
        <v/>
      </c>
    </row>
    <row r="474" spans="1:7" x14ac:dyDescent="0.3">
      <c r="A474" s="270" t="s">
        <v>1977</v>
      </c>
      <c r="B474" s="246" t="s">
        <v>146</v>
      </c>
      <c r="C474" s="251">
        <f>SUM(C466:C473)</f>
        <v>0</v>
      </c>
      <c r="D474" s="254">
        <f>SUM(D466:D473)</f>
        <v>0</v>
      </c>
      <c r="E474" s="233"/>
      <c r="F474" s="248">
        <f>SUM(F466:F473)</f>
        <v>0</v>
      </c>
      <c r="G474" s="271">
        <f>SUM(G466:G473)</f>
        <v>0</v>
      </c>
    </row>
    <row r="475" spans="1:7" x14ac:dyDescent="0.3">
      <c r="A475" s="270" t="s">
        <v>1978</v>
      </c>
      <c r="B475" s="237" t="s">
        <v>722</v>
      </c>
      <c r="C475" s="339"/>
      <c r="D475" s="346"/>
      <c r="E475" s="233"/>
      <c r="F475" s="250" t="s">
        <v>1669</v>
      </c>
      <c r="G475" s="250" t="s">
        <v>1669</v>
      </c>
    </row>
    <row r="476" spans="1:7" x14ac:dyDescent="0.3">
      <c r="A476" s="270" t="s">
        <v>1979</v>
      </c>
      <c r="B476" s="237" t="s">
        <v>724</v>
      </c>
      <c r="C476" s="339"/>
      <c r="D476" s="346"/>
      <c r="E476" s="233"/>
      <c r="F476" s="250" t="s">
        <v>1669</v>
      </c>
      <c r="G476" s="250" t="s">
        <v>1669</v>
      </c>
    </row>
    <row r="477" spans="1:7" x14ac:dyDescent="0.3">
      <c r="A477" s="270" t="s">
        <v>1980</v>
      </c>
      <c r="B477" s="237" t="s">
        <v>726</v>
      </c>
      <c r="C477" s="339"/>
      <c r="D477" s="346"/>
      <c r="E477" s="233"/>
      <c r="F477" s="250" t="s">
        <v>1669</v>
      </c>
      <c r="G477" s="250" t="s">
        <v>1669</v>
      </c>
    </row>
    <row r="478" spans="1:7" x14ac:dyDescent="0.3">
      <c r="A478" s="270" t="s">
        <v>2053</v>
      </c>
      <c r="B478" s="237" t="s">
        <v>728</v>
      </c>
      <c r="C478" s="339"/>
      <c r="D478" s="346"/>
      <c r="E478" s="233"/>
      <c r="F478" s="250" t="s">
        <v>1669</v>
      </c>
      <c r="G478" s="250" t="s">
        <v>1669</v>
      </c>
    </row>
    <row r="479" spans="1:7" x14ac:dyDescent="0.3">
      <c r="A479" s="270" t="s">
        <v>2054</v>
      </c>
      <c r="B479" s="237" t="s">
        <v>730</v>
      </c>
      <c r="C479" s="339"/>
      <c r="D479" s="346"/>
      <c r="E479" s="233"/>
      <c r="F479" s="250" t="s">
        <v>1669</v>
      </c>
      <c r="G479" s="250" t="s">
        <v>1669</v>
      </c>
    </row>
    <row r="480" spans="1:7" x14ac:dyDescent="0.3">
      <c r="A480" s="270" t="s">
        <v>2055</v>
      </c>
      <c r="B480" s="237" t="s">
        <v>732</v>
      </c>
      <c r="C480" s="339"/>
      <c r="D480" s="346"/>
      <c r="E480" s="233"/>
      <c r="F480" s="250" t="s">
        <v>1669</v>
      </c>
      <c r="G480" s="250" t="s">
        <v>1669</v>
      </c>
    </row>
    <row r="481" spans="1:7" x14ac:dyDescent="0.3">
      <c r="A481" s="270" t="s">
        <v>2056</v>
      </c>
      <c r="B481" s="237"/>
      <c r="C481" s="233"/>
      <c r="D481" s="233"/>
      <c r="E481" s="233"/>
      <c r="F481" s="234"/>
      <c r="G481" s="234"/>
    </row>
    <row r="482" spans="1:7" x14ac:dyDescent="0.3">
      <c r="A482" s="270" t="s">
        <v>2057</v>
      </c>
      <c r="B482" s="237"/>
      <c r="C482" s="233"/>
      <c r="D482" s="233"/>
      <c r="E482" s="233"/>
      <c r="F482" s="234"/>
      <c r="G482" s="234"/>
    </row>
    <row r="483" spans="1:7" x14ac:dyDescent="0.3">
      <c r="A483" s="270" t="s">
        <v>2058</v>
      </c>
      <c r="B483" s="237"/>
      <c r="C483" s="233"/>
      <c r="D483" s="233"/>
      <c r="E483" s="233"/>
      <c r="F483" s="236"/>
      <c r="G483" s="236"/>
    </row>
    <row r="484" spans="1:7" x14ac:dyDescent="0.3">
      <c r="A484" s="85"/>
      <c r="B484" s="85" t="s">
        <v>2426</v>
      </c>
      <c r="C484" s="85" t="s">
        <v>669</v>
      </c>
      <c r="D484" s="85" t="s">
        <v>670</v>
      </c>
      <c r="E484" s="85"/>
      <c r="F484" s="85" t="s">
        <v>499</v>
      </c>
      <c r="G484" s="85" t="s">
        <v>671</v>
      </c>
    </row>
    <row r="485" spans="1:7" x14ac:dyDescent="0.3">
      <c r="A485" s="270" t="s">
        <v>1981</v>
      </c>
      <c r="B485" s="233" t="s">
        <v>702</v>
      </c>
      <c r="C485" s="345" t="s">
        <v>116</v>
      </c>
      <c r="D485" s="233"/>
      <c r="E485" s="233"/>
      <c r="F485" s="233"/>
      <c r="G485" s="233"/>
    </row>
    <row r="486" spans="1:7" x14ac:dyDescent="0.3">
      <c r="A486" s="270"/>
      <c r="B486" s="233"/>
      <c r="C486" s="233"/>
      <c r="D486" s="233"/>
      <c r="E486" s="233"/>
      <c r="F486" s="233"/>
      <c r="G486" s="233"/>
    </row>
    <row r="487" spans="1:7" x14ac:dyDescent="0.3">
      <c r="A487" s="270"/>
      <c r="B487" s="240" t="s">
        <v>703</v>
      </c>
      <c r="C487" s="233"/>
      <c r="D487" s="233"/>
      <c r="E487" s="233"/>
      <c r="F487" s="233"/>
      <c r="G487" s="233"/>
    </row>
    <row r="488" spans="1:7" x14ac:dyDescent="0.3">
      <c r="A488" s="270" t="s">
        <v>1982</v>
      </c>
      <c r="B488" s="233" t="s">
        <v>705</v>
      </c>
      <c r="C488" s="339" t="s">
        <v>116</v>
      </c>
      <c r="D488" s="346" t="s">
        <v>116</v>
      </c>
      <c r="E488" s="233"/>
      <c r="F488" s="250" t="str">
        <f>IF($C$496=0,"",IF(C488="[for completion]","",IF(C488="","",C488/$C$496)))</f>
        <v/>
      </c>
      <c r="G488" s="250" t="str">
        <f>IF($D$496=0,"",IF(D488="[for completion]","",IF(D488="","",D488/$D$496)))</f>
        <v/>
      </c>
    </row>
    <row r="489" spans="1:7" x14ac:dyDescent="0.3">
      <c r="A489" s="270" t="s">
        <v>1983</v>
      </c>
      <c r="B489" s="233" t="s">
        <v>707</v>
      </c>
      <c r="C489" s="339" t="s">
        <v>116</v>
      </c>
      <c r="D489" s="346" t="s">
        <v>116</v>
      </c>
      <c r="E489" s="233"/>
      <c r="F489" s="250" t="str">
        <f t="shared" ref="F489:F495" si="26">IF($C$496=0,"",IF(C489="[for completion]","",IF(C489="","",C489/$C$496)))</f>
        <v/>
      </c>
      <c r="G489" s="250" t="str">
        <f t="shared" ref="G489:G495" si="27">IF($D$496=0,"",IF(D489="[for completion]","",IF(D489="","",D489/$D$496)))</f>
        <v/>
      </c>
    </row>
    <row r="490" spans="1:7" x14ac:dyDescent="0.3">
      <c r="A490" s="270" t="s">
        <v>1984</v>
      </c>
      <c r="B490" s="233" t="s">
        <v>709</v>
      </c>
      <c r="C490" s="339" t="s">
        <v>116</v>
      </c>
      <c r="D490" s="346" t="s">
        <v>116</v>
      </c>
      <c r="E490" s="233"/>
      <c r="F490" s="250" t="str">
        <f t="shared" si="26"/>
        <v/>
      </c>
      <c r="G490" s="250" t="str">
        <f t="shared" si="27"/>
        <v/>
      </c>
    </row>
    <row r="491" spans="1:7" x14ac:dyDescent="0.3">
      <c r="A491" s="270" t="s">
        <v>1985</v>
      </c>
      <c r="B491" s="270" t="s">
        <v>711</v>
      </c>
      <c r="C491" s="339" t="s">
        <v>116</v>
      </c>
      <c r="D491" s="346" t="s">
        <v>116</v>
      </c>
      <c r="E491" s="233"/>
      <c r="F491" s="250" t="str">
        <f t="shared" si="26"/>
        <v/>
      </c>
      <c r="G491" s="250" t="str">
        <f t="shared" si="27"/>
        <v/>
      </c>
    </row>
    <row r="492" spans="1:7" x14ac:dyDescent="0.3">
      <c r="A492" s="270" t="s">
        <v>1986</v>
      </c>
      <c r="B492" s="233" t="s">
        <v>713</v>
      </c>
      <c r="C492" s="339" t="s">
        <v>116</v>
      </c>
      <c r="D492" s="346" t="s">
        <v>116</v>
      </c>
      <c r="E492" s="233"/>
      <c r="F492" s="250" t="str">
        <f t="shared" si="26"/>
        <v/>
      </c>
      <c r="G492" s="250" t="str">
        <f t="shared" si="27"/>
        <v/>
      </c>
    </row>
    <row r="493" spans="1:7" x14ac:dyDescent="0.3">
      <c r="A493" s="270" t="s">
        <v>1987</v>
      </c>
      <c r="B493" s="233" t="s">
        <v>715</v>
      </c>
      <c r="C493" s="339" t="s">
        <v>116</v>
      </c>
      <c r="D493" s="346" t="s">
        <v>116</v>
      </c>
      <c r="E493" s="233"/>
      <c r="F493" s="250" t="str">
        <f t="shared" si="26"/>
        <v/>
      </c>
      <c r="G493" s="250" t="str">
        <f t="shared" si="27"/>
        <v/>
      </c>
    </row>
    <row r="494" spans="1:7" x14ac:dyDescent="0.3">
      <c r="A494" s="270" t="s">
        <v>1988</v>
      </c>
      <c r="B494" s="233" t="s">
        <v>717</v>
      </c>
      <c r="C494" s="339" t="s">
        <v>116</v>
      </c>
      <c r="D494" s="346" t="s">
        <v>116</v>
      </c>
      <c r="E494" s="233"/>
      <c r="F494" s="250" t="str">
        <f t="shared" si="26"/>
        <v/>
      </c>
      <c r="G494" s="250" t="str">
        <f t="shared" si="27"/>
        <v/>
      </c>
    </row>
    <row r="495" spans="1:7" x14ac:dyDescent="0.3">
      <c r="A495" s="270" t="s">
        <v>1989</v>
      </c>
      <c r="B495" s="233" t="s">
        <v>719</v>
      </c>
      <c r="C495" s="339" t="s">
        <v>116</v>
      </c>
      <c r="D495" s="254" t="s">
        <v>116</v>
      </c>
      <c r="E495" s="233"/>
      <c r="F495" s="250" t="str">
        <f t="shared" si="26"/>
        <v/>
      </c>
      <c r="G495" s="250" t="str">
        <f t="shared" si="27"/>
        <v/>
      </c>
    </row>
    <row r="496" spans="1:7" x14ac:dyDescent="0.3">
      <c r="A496" s="270" t="s">
        <v>1990</v>
      </c>
      <c r="B496" s="246" t="s">
        <v>146</v>
      </c>
      <c r="C496" s="251">
        <f>SUM(C488:C495)</f>
        <v>0</v>
      </c>
      <c r="D496" s="254">
        <f>SUM(D488:D495)</f>
        <v>0</v>
      </c>
      <c r="E496" s="233"/>
      <c r="F496" s="271">
        <f>SUM(F488:F495)</f>
        <v>0</v>
      </c>
      <c r="G496" s="248">
        <f>SUM(G488:G495)</f>
        <v>0</v>
      </c>
    </row>
    <row r="497" spans="1:7" x14ac:dyDescent="0.3">
      <c r="A497" s="270" t="s">
        <v>2059</v>
      </c>
      <c r="B497" s="237" t="s">
        <v>722</v>
      </c>
      <c r="C497" s="251"/>
      <c r="D497" s="253"/>
      <c r="E497" s="233"/>
      <c r="F497" s="250" t="s">
        <v>1669</v>
      </c>
      <c r="G497" s="250" t="s">
        <v>1669</v>
      </c>
    </row>
    <row r="498" spans="1:7" x14ac:dyDescent="0.3">
      <c r="A498" s="270" t="s">
        <v>2060</v>
      </c>
      <c r="B498" s="237" t="s">
        <v>724</v>
      </c>
      <c r="C498" s="251"/>
      <c r="D498" s="253"/>
      <c r="E498" s="233"/>
      <c r="F498" s="250" t="s">
        <v>1669</v>
      </c>
      <c r="G498" s="250" t="s">
        <v>1669</v>
      </c>
    </row>
    <row r="499" spans="1:7" x14ac:dyDescent="0.3">
      <c r="A499" s="270" t="s">
        <v>2061</v>
      </c>
      <c r="B499" s="237" t="s">
        <v>726</v>
      </c>
      <c r="C499" s="251"/>
      <c r="D499" s="253"/>
      <c r="E499" s="233"/>
      <c r="F499" s="250" t="s">
        <v>1669</v>
      </c>
      <c r="G499" s="250" t="s">
        <v>1669</v>
      </c>
    </row>
    <row r="500" spans="1:7" x14ac:dyDescent="0.3">
      <c r="A500" s="270" t="s">
        <v>2240</v>
      </c>
      <c r="B500" s="237" t="s">
        <v>728</v>
      </c>
      <c r="C500" s="251"/>
      <c r="D500" s="253"/>
      <c r="E500" s="233"/>
      <c r="F500" s="250" t="s">
        <v>1669</v>
      </c>
      <c r="G500" s="250" t="s">
        <v>1669</v>
      </c>
    </row>
    <row r="501" spans="1:7" x14ac:dyDescent="0.3">
      <c r="A501" s="270" t="s">
        <v>2241</v>
      </c>
      <c r="B501" s="237" t="s">
        <v>730</v>
      </c>
      <c r="C501" s="251"/>
      <c r="D501" s="253"/>
      <c r="E501" s="233"/>
      <c r="F501" s="250" t="s">
        <v>1669</v>
      </c>
      <c r="G501" s="250" t="s">
        <v>1669</v>
      </c>
    </row>
    <row r="502" spans="1:7" x14ac:dyDescent="0.3">
      <c r="A502" s="270" t="s">
        <v>2242</v>
      </c>
      <c r="B502" s="237" t="s">
        <v>732</v>
      </c>
      <c r="C502" s="251"/>
      <c r="D502" s="253"/>
      <c r="E502" s="233"/>
      <c r="F502" s="250" t="s">
        <v>1669</v>
      </c>
      <c r="G502" s="250" t="s">
        <v>1669</v>
      </c>
    </row>
    <row r="503" spans="1:7" x14ac:dyDescent="0.3">
      <c r="A503" s="270" t="s">
        <v>2243</v>
      </c>
      <c r="B503" s="237"/>
      <c r="C503" s="233"/>
      <c r="D503" s="233"/>
      <c r="E503" s="233"/>
      <c r="F503" s="250"/>
      <c r="G503" s="250"/>
    </row>
    <row r="504" spans="1:7" x14ac:dyDescent="0.3">
      <c r="A504" s="270" t="s">
        <v>2244</v>
      </c>
      <c r="B504" s="237"/>
      <c r="C504" s="233"/>
      <c r="D504" s="233"/>
      <c r="E504" s="233"/>
      <c r="F504" s="250"/>
      <c r="G504" s="250"/>
    </row>
    <row r="505" spans="1:7" x14ac:dyDescent="0.3">
      <c r="A505" s="270" t="s">
        <v>2245</v>
      </c>
      <c r="B505" s="237"/>
      <c r="C505" s="233"/>
      <c r="D505" s="233"/>
      <c r="E505" s="233"/>
      <c r="F505" s="250"/>
      <c r="G505" s="248"/>
    </row>
    <row r="506" spans="1:7" x14ac:dyDescent="0.3">
      <c r="A506" s="85"/>
      <c r="B506" s="85" t="s">
        <v>2427</v>
      </c>
      <c r="C506" s="85" t="s">
        <v>789</v>
      </c>
      <c r="D506" s="85"/>
      <c r="E506" s="85"/>
      <c r="F506" s="85"/>
      <c r="G506" s="85"/>
    </row>
    <row r="507" spans="1:7" x14ac:dyDescent="0.3">
      <c r="A507" s="270" t="s">
        <v>2062</v>
      </c>
      <c r="B507" s="240" t="s">
        <v>790</v>
      </c>
      <c r="C507" s="345" t="s">
        <v>83</v>
      </c>
      <c r="D507" s="345"/>
      <c r="E507" s="233"/>
      <c r="F507" s="233"/>
      <c r="G507" s="233"/>
    </row>
    <row r="508" spans="1:7" x14ac:dyDescent="0.3">
      <c r="A508" s="270" t="s">
        <v>2063</v>
      </c>
      <c r="B508" s="240" t="s">
        <v>791</v>
      </c>
      <c r="C508" s="345" t="s">
        <v>83</v>
      </c>
      <c r="D508" s="345"/>
      <c r="E508" s="233"/>
      <c r="F508" s="233"/>
      <c r="G508" s="233"/>
    </row>
    <row r="509" spans="1:7" x14ac:dyDescent="0.3">
      <c r="A509" s="270" t="s">
        <v>2064</v>
      </c>
      <c r="B509" s="240" t="s">
        <v>792</v>
      </c>
      <c r="C509" s="345" t="s">
        <v>83</v>
      </c>
      <c r="D509" s="345"/>
      <c r="E509" s="233"/>
      <c r="F509" s="233"/>
      <c r="G509" s="233"/>
    </row>
    <row r="510" spans="1:7" x14ac:dyDescent="0.3">
      <c r="A510" s="270" t="s">
        <v>2065</v>
      </c>
      <c r="B510" s="240" t="s">
        <v>793</v>
      </c>
      <c r="C510" s="345" t="s">
        <v>83</v>
      </c>
      <c r="D510" s="345"/>
      <c r="E510" s="233"/>
      <c r="F510" s="233"/>
      <c r="G510" s="233"/>
    </row>
    <row r="511" spans="1:7" x14ac:dyDescent="0.3">
      <c r="A511" s="270" t="s">
        <v>2066</v>
      </c>
      <c r="B511" s="240" t="s">
        <v>794</v>
      </c>
      <c r="C511" s="345" t="s">
        <v>83</v>
      </c>
      <c r="D511" s="345"/>
      <c r="E511" s="233"/>
      <c r="F511" s="233"/>
      <c r="G511" s="233"/>
    </row>
    <row r="512" spans="1:7" x14ac:dyDescent="0.3">
      <c r="A512" s="270" t="s">
        <v>2067</v>
      </c>
      <c r="B512" s="240" t="s">
        <v>795</v>
      </c>
      <c r="C512" s="345" t="s">
        <v>83</v>
      </c>
      <c r="D512" s="345"/>
      <c r="E512" s="233"/>
      <c r="F512" s="233"/>
      <c r="G512" s="233"/>
    </row>
    <row r="513" spans="1:7" x14ac:dyDescent="0.3">
      <c r="A513" s="270" t="s">
        <v>2068</v>
      </c>
      <c r="B513" s="240" t="s">
        <v>796</v>
      </c>
      <c r="C513" s="345" t="s">
        <v>83</v>
      </c>
      <c r="D513" s="345"/>
      <c r="E513" s="233"/>
      <c r="F513" s="233"/>
      <c r="G513" s="233"/>
    </row>
    <row r="514" spans="1:7" s="264" customFormat="1" x14ac:dyDescent="0.3">
      <c r="A514" s="270" t="s">
        <v>2069</v>
      </c>
      <c r="B514" s="240" t="s">
        <v>2226</v>
      </c>
      <c r="C514" s="345" t="s">
        <v>83</v>
      </c>
      <c r="D514" s="345"/>
      <c r="E514" s="270"/>
      <c r="F514" s="270"/>
      <c r="G514" s="270"/>
    </row>
    <row r="515" spans="1:7" s="264" customFormat="1" x14ac:dyDescent="0.3">
      <c r="A515" s="270" t="s">
        <v>2070</v>
      </c>
      <c r="B515" s="240" t="s">
        <v>2227</v>
      </c>
      <c r="C515" s="345" t="s">
        <v>83</v>
      </c>
      <c r="D515" s="345"/>
      <c r="E515" s="270"/>
      <c r="F515" s="270"/>
      <c r="G515" s="270"/>
    </row>
    <row r="516" spans="1:7" s="264" customFormat="1" x14ac:dyDescent="0.3">
      <c r="A516" s="270" t="s">
        <v>2071</v>
      </c>
      <c r="B516" s="240" t="s">
        <v>2228</v>
      </c>
      <c r="C516" s="345" t="s">
        <v>83</v>
      </c>
      <c r="D516" s="345"/>
      <c r="E516" s="270"/>
      <c r="F516" s="270"/>
      <c r="G516" s="270"/>
    </row>
    <row r="517" spans="1:7" x14ac:dyDescent="0.3">
      <c r="A517" s="270" t="s">
        <v>2130</v>
      </c>
      <c r="B517" s="240" t="s">
        <v>797</v>
      </c>
      <c r="C517" s="345" t="s">
        <v>83</v>
      </c>
      <c r="D517" s="345"/>
      <c r="E517" s="233"/>
      <c r="F517" s="233"/>
      <c r="G517" s="233"/>
    </row>
    <row r="518" spans="1:7" x14ac:dyDescent="0.3">
      <c r="A518" s="270" t="s">
        <v>2246</v>
      </c>
      <c r="B518" s="240" t="s">
        <v>798</v>
      </c>
      <c r="C518" s="345" t="s">
        <v>83</v>
      </c>
      <c r="D518" s="345"/>
      <c r="E518" s="233"/>
      <c r="F518" s="233"/>
      <c r="G518" s="233"/>
    </row>
    <row r="519" spans="1:7" x14ac:dyDescent="0.3">
      <c r="A519" s="270" t="s">
        <v>2247</v>
      </c>
      <c r="B519" s="240" t="s">
        <v>144</v>
      </c>
      <c r="C519" s="345" t="s">
        <v>83</v>
      </c>
      <c r="D519" s="345"/>
      <c r="E519" s="233"/>
      <c r="F519" s="233"/>
      <c r="G519" s="233"/>
    </row>
    <row r="520" spans="1:7" x14ac:dyDescent="0.3">
      <c r="A520" s="270" t="s">
        <v>2248</v>
      </c>
      <c r="B520" s="237" t="s">
        <v>2229</v>
      </c>
      <c r="C520" s="345"/>
      <c r="D520" s="344"/>
      <c r="E520" s="233"/>
      <c r="F520" s="233"/>
      <c r="G520" s="233"/>
    </row>
    <row r="521" spans="1:7" x14ac:dyDescent="0.3">
      <c r="A521" s="270" t="s">
        <v>2249</v>
      </c>
      <c r="B521" s="237" t="s">
        <v>148</v>
      </c>
      <c r="C521" s="345"/>
      <c r="D521" s="344"/>
      <c r="E521" s="233"/>
      <c r="F521" s="233"/>
      <c r="G521" s="233"/>
    </row>
    <row r="522" spans="1:7" x14ac:dyDescent="0.3">
      <c r="A522" s="270" t="s">
        <v>2250</v>
      </c>
      <c r="B522" s="237" t="s">
        <v>148</v>
      </c>
      <c r="C522" s="345"/>
      <c r="D522" s="344"/>
      <c r="E522" s="233"/>
      <c r="F522" s="233"/>
      <c r="G522" s="233"/>
    </row>
    <row r="523" spans="1:7" x14ac:dyDescent="0.3">
      <c r="A523" s="270" t="s">
        <v>2428</v>
      </c>
      <c r="B523" s="237" t="s">
        <v>148</v>
      </c>
      <c r="C523" s="345"/>
      <c r="D523" s="344"/>
      <c r="E523" s="233"/>
      <c r="F523" s="233"/>
      <c r="G523" s="233"/>
    </row>
    <row r="524" spans="1:7" x14ac:dyDescent="0.3">
      <c r="A524" s="270" t="s">
        <v>2429</v>
      </c>
      <c r="B524" s="237" t="s">
        <v>148</v>
      </c>
      <c r="C524" s="345"/>
      <c r="D524" s="344"/>
      <c r="E524" s="233"/>
      <c r="F524" s="233"/>
      <c r="G524" s="233"/>
    </row>
    <row r="525" spans="1:7" x14ac:dyDescent="0.3">
      <c r="A525" s="270" t="s">
        <v>2430</v>
      </c>
      <c r="B525" s="237" t="s">
        <v>148</v>
      </c>
      <c r="C525" s="345"/>
      <c r="D525" s="344"/>
      <c r="E525" s="233"/>
      <c r="F525" s="233"/>
      <c r="G525" s="233"/>
    </row>
    <row r="526" spans="1:7" x14ac:dyDescent="0.3">
      <c r="A526" s="270" t="s">
        <v>2431</v>
      </c>
      <c r="B526" s="237" t="s">
        <v>148</v>
      </c>
      <c r="C526" s="345"/>
      <c r="D526" s="344"/>
      <c r="E526" s="233"/>
      <c r="F526" s="233"/>
      <c r="G526" s="233"/>
    </row>
    <row r="527" spans="1:7" x14ac:dyDescent="0.3">
      <c r="A527" s="270" t="s">
        <v>2432</v>
      </c>
      <c r="B527" s="237" t="s">
        <v>148</v>
      </c>
      <c r="C527" s="345"/>
      <c r="D527" s="344"/>
      <c r="E527" s="233"/>
      <c r="F527" s="233"/>
      <c r="G527" s="233"/>
    </row>
    <row r="528" spans="1:7" x14ac:dyDescent="0.3">
      <c r="A528" s="270" t="s">
        <v>2433</v>
      </c>
      <c r="B528" s="237" t="s">
        <v>148</v>
      </c>
      <c r="C528" s="345"/>
      <c r="D528" s="344"/>
      <c r="E528" s="233"/>
      <c r="F528" s="233"/>
      <c r="G528" s="233"/>
    </row>
    <row r="529" spans="1:7" x14ac:dyDescent="0.3">
      <c r="A529" s="270" t="s">
        <v>2434</v>
      </c>
      <c r="B529" s="237" t="s">
        <v>148</v>
      </c>
      <c r="C529" s="345"/>
      <c r="D529" s="344"/>
      <c r="E529" s="233"/>
      <c r="F529" s="233"/>
      <c r="G529" s="233"/>
    </row>
    <row r="530" spans="1:7" x14ac:dyDescent="0.3">
      <c r="A530" s="270" t="s">
        <v>2435</v>
      </c>
      <c r="B530" s="237" t="s">
        <v>148</v>
      </c>
      <c r="C530" s="345"/>
      <c r="D530" s="344"/>
      <c r="E530" s="233"/>
      <c r="F530" s="233"/>
      <c r="G530" s="233"/>
    </row>
    <row r="531" spans="1:7" x14ac:dyDescent="0.3">
      <c r="A531" s="270" t="s">
        <v>2436</v>
      </c>
      <c r="B531" s="237" t="s">
        <v>148</v>
      </c>
      <c r="C531" s="345"/>
      <c r="D531" s="344"/>
      <c r="E531" s="233"/>
      <c r="F531" s="233"/>
      <c r="G531" s="231"/>
    </row>
    <row r="532" spans="1:7" x14ac:dyDescent="0.3">
      <c r="A532" s="270" t="s">
        <v>2437</v>
      </c>
      <c r="B532" s="237" t="s">
        <v>148</v>
      </c>
      <c r="C532" s="345"/>
      <c r="D532" s="344"/>
      <c r="E532" s="233"/>
      <c r="F532" s="233"/>
      <c r="G532" s="231"/>
    </row>
    <row r="533" spans="1:7" x14ac:dyDescent="0.3">
      <c r="A533" s="270" t="s">
        <v>2438</v>
      </c>
      <c r="B533" s="237" t="s">
        <v>148</v>
      </c>
      <c r="C533" s="345"/>
      <c r="D533" s="344"/>
      <c r="E533" s="233"/>
      <c r="F533" s="233"/>
      <c r="G533" s="231"/>
    </row>
    <row r="534" spans="1:7" x14ac:dyDescent="0.3">
      <c r="A534" s="85"/>
      <c r="B534" s="85" t="s">
        <v>2439</v>
      </c>
      <c r="C534" s="85" t="s">
        <v>111</v>
      </c>
      <c r="D534" s="85" t="s">
        <v>1658</v>
      </c>
      <c r="E534" s="85"/>
      <c r="F534" s="85" t="s">
        <v>499</v>
      </c>
      <c r="G534" s="85" t="s">
        <v>1967</v>
      </c>
    </row>
    <row r="535" spans="1:7" x14ac:dyDescent="0.3">
      <c r="A535" s="281" t="s">
        <v>2131</v>
      </c>
      <c r="B535" s="240" t="s">
        <v>591</v>
      </c>
      <c r="C535" s="344" t="s">
        <v>83</v>
      </c>
      <c r="D535" s="344" t="s">
        <v>83</v>
      </c>
      <c r="E535" s="228"/>
      <c r="F535" s="250" t="str">
        <f>IF($C$553=0,"",IF(C535="[for completion]","",IF(C535="","",C535/$C$553)))</f>
        <v/>
      </c>
      <c r="G535" s="250" t="str">
        <f>IF($D$553=0,"",IF(D535="[for completion]","",IF(D535="","",D535/$D$553)))</f>
        <v/>
      </c>
    </row>
    <row r="536" spans="1:7" x14ac:dyDescent="0.3">
      <c r="A536" s="281" t="s">
        <v>2132</v>
      </c>
      <c r="B536" s="240" t="s">
        <v>591</v>
      </c>
      <c r="C536" s="344" t="s">
        <v>83</v>
      </c>
      <c r="D536" s="344" t="s">
        <v>83</v>
      </c>
      <c r="E536" s="228"/>
      <c r="F536" s="250" t="str">
        <f t="shared" ref="F536:F552" si="28">IF($C$553=0,"",IF(C536="[for completion]","",IF(C536="","",C536/$C$553)))</f>
        <v/>
      </c>
      <c r="G536" s="250" t="str">
        <f t="shared" ref="G536:G552" si="29">IF($D$553=0,"",IF(D536="[for completion]","",IF(D536="","",D536/$D$553)))</f>
        <v/>
      </c>
    </row>
    <row r="537" spans="1:7" x14ac:dyDescent="0.3">
      <c r="A537" s="281" t="s">
        <v>2133</v>
      </c>
      <c r="B537" s="240" t="s">
        <v>591</v>
      </c>
      <c r="C537" s="344" t="s">
        <v>83</v>
      </c>
      <c r="D537" s="344" t="s">
        <v>83</v>
      </c>
      <c r="E537" s="228"/>
      <c r="F537" s="250" t="str">
        <f t="shared" si="28"/>
        <v/>
      </c>
      <c r="G537" s="250" t="str">
        <f t="shared" si="29"/>
        <v/>
      </c>
    </row>
    <row r="538" spans="1:7" x14ac:dyDescent="0.3">
      <c r="A538" s="281" t="s">
        <v>2134</v>
      </c>
      <c r="B538" s="240" t="s">
        <v>591</v>
      </c>
      <c r="C538" s="344" t="s">
        <v>83</v>
      </c>
      <c r="D538" s="344" t="s">
        <v>83</v>
      </c>
      <c r="E538" s="228"/>
      <c r="F538" s="250" t="str">
        <f t="shared" si="28"/>
        <v/>
      </c>
      <c r="G538" s="250" t="str">
        <f t="shared" si="29"/>
        <v/>
      </c>
    </row>
    <row r="539" spans="1:7" x14ac:dyDescent="0.3">
      <c r="A539" s="281" t="s">
        <v>2135</v>
      </c>
      <c r="B539" s="240" t="s">
        <v>591</v>
      </c>
      <c r="C539" s="344" t="s">
        <v>83</v>
      </c>
      <c r="D539" s="344" t="s">
        <v>83</v>
      </c>
      <c r="E539" s="228"/>
      <c r="F539" s="250" t="str">
        <f t="shared" si="28"/>
        <v/>
      </c>
      <c r="G539" s="250" t="str">
        <f t="shared" si="29"/>
        <v/>
      </c>
    </row>
    <row r="540" spans="1:7" x14ac:dyDescent="0.3">
      <c r="A540" s="281" t="s">
        <v>2251</v>
      </c>
      <c r="B540" s="240" t="s">
        <v>591</v>
      </c>
      <c r="C540" s="344" t="s">
        <v>83</v>
      </c>
      <c r="D540" s="344" t="s">
        <v>83</v>
      </c>
      <c r="E540" s="228"/>
      <c r="F540" s="250" t="str">
        <f t="shared" si="28"/>
        <v/>
      </c>
      <c r="G540" s="250" t="str">
        <f t="shared" si="29"/>
        <v/>
      </c>
    </row>
    <row r="541" spans="1:7" x14ac:dyDescent="0.3">
      <c r="A541" s="281" t="s">
        <v>2252</v>
      </c>
      <c r="B541" s="240" t="s">
        <v>591</v>
      </c>
      <c r="C541" s="344" t="s">
        <v>83</v>
      </c>
      <c r="D541" s="344" t="s">
        <v>83</v>
      </c>
      <c r="E541" s="228"/>
      <c r="F541" s="250" t="str">
        <f t="shared" si="28"/>
        <v/>
      </c>
      <c r="G541" s="250" t="str">
        <f t="shared" si="29"/>
        <v/>
      </c>
    </row>
    <row r="542" spans="1:7" x14ac:dyDescent="0.3">
      <c r="A542" s="281" t="s">
        <v>2253</v>
      </c>
      <c r="B542" s="240" t="s">
        <v>591</v>
      </c>
      <c r="C542" s="344" t="s">
        <v>83</v>
      </c>
      <c r="D542" s="344" t="s">
        <v>83</v>
      </c>
      <c r="E542" s="228"/>
      <c r="F542" s="250" t="str">
        <f t="shared" si="28"/>
        <v/>
      </c>
      <c r="G542" s="250" t="str">
        <f t="shared" si="29"/>
        <v/>
      </c>
    </row>
    <row r="543" spans="1:7" x14ac:dyDescent="0.3">
      <c r="A543" s="281" t="s">
        <v>2254</v>
      </c>
      <c r="B543" s="240" t="s">
        <v>591</v>
      </c>
      <c r="C543" s="344" t="s">
        <v>83</v>
      </c>
      <c r="D543" s="344" t="s">
        <v>83</v>
      </c>
      <c r="E543" s="228"/>
      <c r="F543" s="250" t="str">
        <f t="shared" si="28"/>
        <v/>
      </c>
      <c r="G543" s="250" t="str">
        <f t="shared" si="29"/>
        <v/>
      </c>
    </row>
    <row r="544" spans="1:7" x14ac:dyDescent="0.3">
      <c r="A544" s="281" t="s">
        <v>2255</v>
      </c>
      <c r="B544" s="240" t="s">
        <v>591</v>
      </c>
      <c r="C544" s="344" t="s">
        <v>83</v>
      </c>
      <c r="D544" s="344" t="s">
        <v>83</v>
      </c>
      <c r="E544" s="228"/>
      <c r="F544" s="250" t="str">
        <f t="shared" si="28"/>
        <v/>
      </c>
      <c r="G544" s="250" t="str">
        <f t="shared" si="29"/>
        <v/>
      </c>
    </row>
    <row r="545" spans="1:7" x14ac:dyDescent="0.3">
      <c r="A545" s="281" t="s">
        <v>2256</v>
      </c>
      <c r="B545" s="240" t="s">
        <v>591</v>
      </c>
      <c r="C545" s="344" t="s">
        <v>83</v>
      </c>
      <c r="D545" s="344" t="s">
        <v>83</v>
      </c>
      <c r="E545" s="228"/>
      <c r="F545" s="250" t="str">
        <f t="shared" si="28"/>
        <v/>
      </c>
      <c r="G545" s="250" t="str">
        <f t="shared" si="29"/>
        <v/>
      </c>
    </row>
    <row r="546" spans="1:7" x14ac:dyDescent="0.3">
      <c r="A546" s="281" t="s">
        <v>2257</v>
      </c>
      <c r="B546" s="240" t="s">
        <v>591</v>
      </c>
      <c r="C546" s="344" t="s">
        <v>83</v>
      </c>
      <c r="D546" s="344" t="s">
        <v>83</v>
      </c>
      <c r="E546" s="228"/>
      <c r="F546" s="250" t="str">
        <f t="shared" si="28"/>
        <v/>
      </c>
      <c r="G546" s="250" t="str">
        <f t="shared" si="29"/>
        <v/>
      </c>
    </row>
    <row r="547" spans="1:7" x14ac:dyDescent="0.3">
      <c r="A547" s="281" t="s">
        <v>2258</v>
      </c>
      <c r="B547" s="240" t="s">
        <v>591</v>
      </c>
      <c r="C547" s="344" t="s">
        <v>83</v>
      </c>
      <c r="D547" s="344" t="s">
        <v>83</v>
      </c>
      <c r="E547" s="228"/>
      <c r="F547" s="250" t="str">
        <f t="shared" si="28"/>
        <v/>
      </c>
      <c r="G547" s="250" t="str">
        <f t="shared" si="29"/>
        <v/>
      </c>
    </row>
    <row r="548" spans="1:7" x14ac:dyDescent="0.3">
      <c r="A548" s="281" t="s">
        <v>2259</v>
      </c>
      <c r="B548" s="240" t="s">
        <v>591</v>
      </c>
      <c r="C548" s="344" t="s">
        <v>83</v>
      </c>
      <c r="D548" s="344" t="s">
        <v>83</v>
      </c>
      <c r="E548" s="228"/>
      <c r="F548" s="250" t="str">
        <f t="shared" si="28"/>
        <v/>
      </c>
      <c r="G548" s="250" t="str">
        <f t="shared" si="29"/>
        <v/>
      </c>
    </row>
    <row r="549" spans="1:7" x14ac:dyDescent="0.3">
      <c r="A549" s="281" t="s">
        <v>2260</v>
      </c>
      <c r="B549" s="240" t="s">
        <v>591</v>
      </c>
      <c r="C549" s="344" t="s">
        <v>83</v>
      </c>
      <c r="D549" s="344" t="s">
        <v>83</v>
      </c>
      <c r="E549" s="228"/>
      <c r="F549" s="250" t="str">
        <f t="shared" si="28"/>
        <v/>
      </c>
      <c r="G549" s="250" t="str">
        <f t="shared" si="29"/>
        <v/>
      </c>
    </row>
    <row r="550" spans="1:7" x14ac:dyDescent="0.3">
      <c r="A550" s="281" t="s">
        <v>2261</v>
      </c>
      <c r="B550" s="240" t="s">
        <v>591</v>
      </c>
      <c r="C550" s="344" t="s">
        <v>83</v>
      </c>
      <c r="D550" s="344" t="s">
        <v>83</v>
      </c>
      <c r="E550" s="228"/>
      <c r="F550" s="250" t="str">
        <f t="shared" si="28"/>
        <v/>
      </c>
      <c r="G550" s="250" t="str">
        <f t="shared" si="29"/>
        <v/>
      </c>
    </row>
    <row r="551" spans="1:7" x14ac:dyDescent="0.3">
      <c r="A551" s="281" t="s">
        <v>2262</v>
      </c>
      <c r="B551" s="240" t="s">
        <v>591</v>
      </c>
      <c r="C551" s="344" t="s">
        <v>83</v>
      </c>
      <c r="D551" s="344" t="s">
        <v>83</v>
      </c>
      <c r="E551" s="228"/>
      <c r="F551" s="250" t="str">
        <f t="shared" si="28"/>
        <v/>
      </c>
      <c r="G551" s="250" t="str">
        <f t="shared" si="29"/>
        <v/>
      </c>
    </row>
    <row r="552" spans="1:7" x14ac:dyDescent="0.3">
      <c r="A552" s="281" t="s">
        <v>2263</v>
      </c>
      <c r="B552" s="240" t="s">
        <v>2050</v>
      </c>
      <c r="C552" s="344" t="s">
        <v>83</v>
      </c>
      <c r="D552" s="344" t="s">
        <v>83</v>
      </c>
      <c r="E552" s="228"/>
      <c r="F552" s="250" t="str">
        <f t="shared" si="28"/>
        <v/>
      </c>
      <c r="G552" s="250" t="str">
        <f t="shared" si="29"/>
        <v/>
      </c>
    </row>
    <row r="553" spans="1:7" x14ac:dyDescent="0.3">
      <c r="A553" s="281" t="s">
        <v>2264</v>
      </c>
      <c r="B553" s="230" t="s">
        <v>146</v>
      </c>
      <c r="C553" s="191">
        <f>SUM(C535:C552)</f>
        <v>0</v>
      </c>
      <c r="D553" s="192">
        <f>SUM(D535:D552)</f>
        <v>0</v>
      </c>
      <c r="E553" s="228"/>
      <c r="F553" s="271">
        <f>SUM(F535:F552)</f>
        <v>0</v>
      </c>
      <c r="G553" s="271">
        <f>SUM(G535:G552)</f>
        <v>0</v>
      </c>
    </row>
    <row r="554" spans="1:7" x14ac:dyDescent="0.3">
      <c r="A554" s="281" t="s">
        <v>2440</v>
      </c>
      <c r="B554" s="230"/>
      <c r="C554" s="223"/>
      <c r="D554" s="223"/>
      <c r="E554" s="228"/>
      <c r="F554" s="228"/>
      <c r="G554" s="228"/>
    </row>
    <row r="555" spans="1:7" x14ac:dyDescent="0.3">
      <c r="A555" s="281" t="s">
        <v>2441</v>
      </c>
      <c r="B555" s="230"/>
      <c r="C555" s="223"/>
      <c r="D555" s="223"/>
      <c r="E555" s="228"/>
      <c r="F555" s="228"/>
      <c r="G555" s="228"/>
    </row>
    <row r="556" spans="1:7" x14ac:dyDescent="0.3">
      <c r="A556" s="281" t="s">
        <v>2442</v>
      </c>
      <c r="B556" s="230"/>
      <c r="C556" s="223"/>
      <c r="D556" s="223"/>
      <c r="E556" s="228"/>
      <c r="F556" s="228"/>
      <c r="G556" s="228"/>
    </row>
    <row r="557" spans="1:7" s="264" customFormat="1" x14ac:dyDescent="0.3">
      <c r="A557" s="85"/>
      <c r="B557" s="85" t="s">
        <v>2443</v>
      </c>
      <c r="C557" s="85" t="s">
        <v>111</v>
      </c>
      <c r="D557" s="85" t="s">
        <v>1658</v>
      </c>
      <c r="E557" s="85"/>
      <c r="F557" s="85" t="s">
        <v>499</v>
      </c>
      <c r="G557" s="85" t="s">
        <v>2311</v>
      </c>
    </row>
    <row r="558" spans="1:7" s="264" customFormat="1" x14ac:dyDescent="0.3">
      <c r="A558" s="281" t="s">
        <v>2265</v>
      </c>
      <c r="B558" s="240" t="s">
        <v>591</v>
      </c>
      <c r="C558" s="339" t="s">
        <v>83</v>
      </c>
      <c r="D558" s="346" t="s">
        <v>83</v>
      </c>
      <c r="E558" s="266"/>
      <c r="F558" s="250" t="str">
        <f>IF($C$576=0,"",IF(C558="[for completion]","",IF(C558="","",C558/$C$576)))</f>
        <v/>
      </c>
      <c r="G558" s="250" t="str">
        <f>IF($D$576=0,"",IF(D558="[for completion]","",IF(D558="","",D558/$D$576)))</f>
        <v/>
      </c>
    </row>
    <row r="559" spans="1:7" s="264" customFormat="1" x14ac:dyDescent="0.3">
      <c r="A559" s="281" t="s">
        <v>2266</v>
      </c>
      <c r="B559" s="240" t="s">
        <v>591</v>
      </c>
      <c r="C559" s="339" t="s">
        <v>83</v>
      </c>
      <c r="D559" s="346" t="s">
        <v>83</v>
      </c>
      <c r="E559" s="266"/>
      <c r="F559" s="250" t="str">
        <f t="shared" ref="F559:F575" si="30">IF($C$576=0,"",IF(C559="[for completion]","",IF(C559="","",C559/$C$576)))</f>
        <v/>
      </c>
      <c r="G559" s="250" t="str">
        <f t="shared" ref="G559:G575" si="31">IF($D$576=0,"",IF(D559="[for completion]","",IF(D559="","",D559/$D$576)))</f>
        <v/>
      </c>
    </row>
    <row r="560" spans="1:7" s="264" customFormat="1" x14ac:dyDescent="0.3">
      <c r="A560" s="281" t="s">
        <v>2267</v>
      </c>
      <c r="B560" s="240" t="s">
        <v>591</v>
      </c>
      <c r="C560" s="339" t="s">
        <v>83</v>
      </c>
      <c r="D560" s="346" t="s">
        <v>83</v>
      </c>
      <c r="E560" s="266"/>
      <c r="F560" s="250" t="str">
        <f t="shared" si="30"/>
        <v/>
      </c>
      <c r="G560" s="250" t="str">
        <f t="shared" si="31"/>
        <v/>
      </c>
    </row>
    <row r="561" spans="1:7" s="264" customFormat="1" x14ac:dyDescent="0.3">
      <c r="A561" s="281" t="s">
        <v>2268</v>
      </c>
      <c r="B561" s="240" t="s">
        <v>591</v>
      </c>
      <c r="C561" s="339" t="s">
        <v>83</v>
      </c>
      <c r="D561" s="346" t="s">
        <v>83</v>
      </c>
      <c r="E561" s="266"/>
      <c r="F561" s="250" t="str">
        <f t="shared" si="30"/>
        <v/>
      </c>
      <c r="G561" s="250" t="str">
        <f t="shared" si="31"/>
        <v/>
      </c>
    </row>
    <row r="562" spans="1:7" s="264" customFormat="1" x14ac:dyDescent="0.3">
      <c r="A562" s="281" t="s">
        <v>2269</v>
      </c>
      <c r="B562" s="240" t="s">
        <v>591</v>
      </c>
      <c r="C562" s="339" t="s">
        <v>83</v>
      </c>
      <c r="D562" s="346" t="s">
        <v>83</v>
      </c>
      <c r="E562" s="266"/>
      <c r="F562" s="250" t="str">
        <f t="shared" si="30"/>
        <v/>
      </c>
      <c r="G562" s="250" t="str">
        <f t="shared" si="31"/>
        <v/>
      </c>
    </row>
    <row r="563" spans="1:7" s="264" customFormat="1" x14ac:dyDescent="0.3">
      <c r="A563" s="281" t="s">
        <v>2270</v>
      </c>
      <c r="B563" s="240" t="s">
        <v>591</v>
      </c>
      <c r="C563" s="339" t="s">
        <v>83</v>
      </c>
      <c r="D563" s="346" t="s">
        <v>83</v>
      </c>
      <c r="E563" s="266"/>
      <c r="F563" s="250" t="str">
        <f t="shared" si="30"/>
        <v/>
      </c>
      <c r="G563" s="250" t="str">
        <f t="shared" si="31"/>
        <v/>
      </c>
    </row>
    <row r="564" spans="1:7" s="264" customFormat="1" x14ac:dyDescent="0.3">
      <c r="A564" s="281" t="s">
        <v>2271</v>
      </c>
      <c r="B564" s="240" t="s">
        <v>591</v>
      </c>
      <c r="C564" s="339" t="s">
        <v>83</v>
      </c>
      <c r="D564" s="346" t="s">
        <v>83</v>
      </c>
      <c r="E564" s="266"/>
      <c r="F564" s="250" t="str">
        <f t="shared" si="30"/>
        <v/>
      </c>
      <c r="G564" s="250" t="str">
        <f t="shared" si="31"/>
        <v/>
      </c>
    </row>
    <row r="565" spans="1:7" s="264" customFormat="1" x14ac:dyDescent="0.3">
      <c r="A565" s="281" t="s">
        <v>2272</v>
      </c>
      <c r="B565" s="240" t="s">
        <v>591</v>
      </c>
      <c r="C565" s="339" t="s">
        <v>83</v>
      </c>
      <c r="D565" s="346" t="s">
        <v>83</v>
      </c>
      <c r="E565" s="266"/>
      <c r="F565" s="250" t="str">
        <f t="shared" si="30"/>
        <v/>
      </c>
      <c r="G565" s="250" t="str">
        <f t="shared" si="31"/>
        <v/>
      </c>
    </row>
    <row r="566" spans="1:7" s="264" customFormat="1" x14ac:dyDescent="0.3">
      <c r="A566" s="281" t="s">
        <v>2273</v>
      </c>
      <c r="B566" s="240" t="s">
        <v>591</v>
      </c>
      <c r="C566" s="339" t="s">
        <v>83</v>
      </c>
      <c r="D566" s="346" t="s">
        <v>83</v>
      </c>
      <c r="E566" s="266"/>
      <c r="F566" s="250" t="str">
        <f t="shared" si="30"/>
        <v/>
      </c>
      <c r="G566" s="250" t="str">
        <f t="shared" si="31"/>
        <v/>
      </c>
    </row>
    <row r="567" spans="1:7" s="264" customFormat="1" x14ac:dyDescent="0.3">
      <c r="A567" s="281" t="s">
        <v>2274</v>
      </c>
      <c r="B567" s="240" t="s">
        <v>591</v>
      </c>
      <c r="C567" s="339" t="s">
        <v>83</v>
      </c>
      <c r="D567" s="346" t="s">
        <v>83</v>
      </c>
      <c r="E567" s="266"/>
      <c r="F567" s="250" t="str">
        <f t="shared" si="30"/>
        <v/>
      </c>
      <c r="G567" s="250" t="str">
        <f t="shared" si="31"/>
        <v/>
      </c>
    </row>
    <row r="568" spans="1:7" s="264" customFormat="1" x14ac:dyDescent="0.3">
      <c r="A568" s="281" t="s">
        <v>2275</v>
      </c>
      <c r="B568" s="240" t="s">
        <v>591</v>
      </c>
      <c r="C568" s="339" t="s">
        <v>83</v>
      </c>
      <c r="D568" s="346" t="s">
        <v>83</v>
      </c>
      <c r="E568" s="266"/>
      <c r="F568" s="250" t="str">
        <f t="shared" si="30"/>
        <v/>
      </c>
      <c r="G568" s="250" t="str">
        <f t="shared" si="31"/>
        <v/>
      </c>
    </row>
    <row r="569" spans="1:7" s="264" customFormat="1" x14ac:dyDescent="0.3">
      <c r="A569" s="281" t="s">
        <v>2444</v>
      </c>
      <c r="B569" s="240" t="s">
        <v>591</v>
      </c>
      <c r="C569" s="339" t="s">
        <v>83</v>
      </c>
      <c r="D569" s="346" t="s">
        <v>83</v>
      </c>
      <c r="E569" s="266"/>
      <c r="F569" s="250" t="str">
        <f t="shared" si="30"/>
        <v/>
      </c>
      <c r="G569" s="250" t="str">
        <f t="shared" si="31"/>
        <v/>
      </c>
    </row>
    <row r="570" spans="1:7" s="264" customFormat="1" x14ac:dyDescent="0.3">
      <c r="A570" s="281" t="s">
        <v>2445</v>
      </c>
      <c r="B570" s="240" t="s">
        <v>591</v>
      </c>
      <c r="C570" s="339" t="s">
        <v>83</v>
      </c>
      <c r="D570" s="346" t="s">
        <v>83</v>
      </c>
      <c r="E570" s="266"/>
      <c r="F570" s="250" t="str">
        <f t="shared" si="30"/>
        <v/>
      </c>
      <c r="G570" s="250" t="str">
        <f t="shared" si="31"/>
        <v/>
      </c>
    </row>
    <row r="571" spans="1:7" s="264" customFormat="1" x14ac:dyDescent="0.3">
      <c r="A571" s="281" t="s">
        <v>2446</v>
      </c>
      <c r="B571" s="240" t="s">
        <v>591</v>
      </c>
      <c r="C571" s="339" t="s">
        <v>83</v>
      </c>
      <c r="D571" s="346" t="s">
        <v>83</v>
      </c>
      <c r="E571" s="266"/>
      <c r="F571" s="250" t="str">
        <f t="shared" si="30"/>
        <v/>
      </c>
      <c r="G571" s="250" t="str">
        <f t="shared" si="31"/>
        <v/>
      </c>
    </row>
    <row r="572" spans="1:7" s="264" customFormat="1" x14ac:dyDescent="0.3">
      <c r="A572" s="281" t="s">
        <v>2447</v>
      </c>
      <c r="B572" s="240" t="s">
        <v>591</v>
      </c>
      <c r="C572" s="339" t="s">
        <v>83</v>
      </c>
      <c r="D572" s="346" t="s">
        <v>83</v>
      </c>
      <c r="E572" s="266"/>
      <c r="F572" s="250" t="str">
        <f t="shared" si="30"/>
        <v/>
      </c>
      <c r="G572" s="250" t="str">
        <f t="shared" si="31"/>
        <v/>
      </c>
    </row>
    <row r="573" spans="1:7" s="264" customFormat="1" x14ac:dyDescent="0.3">
      <c r="A573" s="281" t="s">
        <v>2448</v>
      </c>
      <c r="B573" s="240" t="s">
        <v>591</v>
      </c>
      <c r="C573" s="339" t="s">
        <v>83</v>
      </c>
      <c r="D573" s="346" t="s">
        <v>83</v>
      </c>
      <c r="E573" s="266"/>
      <c r="F573" s="250" t="str">
        <f t="shared" si="30"/>
        <v/>
      </c>
      <c r="G573" s="250" t="str">
        <f t="shared" si="31"/>
        <v/>
      </c>
    </row>
    <row r="574" spans="1:7" s="264" customFormat="1" x14ac:dyDescent="0.3">
      <c r="A574" s="281" t="s">
        <v>2449</v>
      </c>
      <c r="B574" s="240" t="s">
        <v>591</v>
      </c>
      <c r="C574" s="339" t="s">
        <v>83</v>
      </c>
      <c r="D574" s="346" t="s">
        <v>83</v>
      </c>
      <c r="E574" s="266"/>
      <c r="F574" s="250" t="str">
        <f t="shared" si="30"/>
        <v/>
      </c>
      <c r="G574" s="250" t="str">
        <f t="shared" si="31"/>
        <v/>
      </c>
    </row>
    <row r="575" spans="1:7" s="264" customFormat="1" x14ac:dyDescent="0.3">
      <c r="A575" s="281" t="s">
        <v>2450</v>
      </c>
      <c r="B575" s="240" t="s">
        <v>2050</v>
      </c>
      <c r="C575" s="339" t="s">
        <v>83</v>
      </c>
      <c r="D575" s="346" t="s">
        <v>83</v>
      </c>
      <c r="E575" s="266"/>
      <c r="F575" s="250" t="str">
        <f t="shared" si="30"/>
        <v/>
      </c>
      <c r="G575" s="250" t="str">
        <f t="shared" si="31"/>
        <v/>
      </c>
    </row>
    <row r="576" spans="1:7" s="264" customFormat="1" x14ac:dyDescent="0.3">
      <c r="A576" s="281" t="s">
        <v>2451</v>
      </c>
      <c r="B576" s="267" t="s">
        <v>146</v>
      </c>
      <c r="C576" s="191">
        <f>SUM(C558:C575)</f>
        <v>0</v>
      </c>
      <c r="D576" s="192">
        <f>SUM(D558:D575)</f>
        <v>0</v>
      </c>
      <c r="E576" s="266"/>
      <c r="F576" s="271">
        <f>SUM(F558:F575)</f>
        <v>0</v>
      </c>
      <c r="G576" s="271">
        <f>SUM(G558:G575)</f>
        <v>0</v>
      </c>
    </row>
    <row r="577" spans="1:7" x14ac:dyDescent="0.3">
      <c r="A577" s="85"/>
      <c r="B577" s="85" t="s">
        <v>2464</v>
      </c>
      <c r="C577" s="85" t="s">
        <v>111</v>
      </c>
      <c r="D577" s="85" t="s">
        <v>1658</v>
      </c>
      <c r="E577" s="85"/>
      <c r="F577" s="85" t="s">
        <v>499</v>
      </c>
      <c r="G577" s="85" t="s">
        <v>1967</v>
      </c>
    </row>
    <row r="578" spans="1:7" x14ac:dyDescent="0.3">
      <c r="A578" s="281" t="s">
        <v>2276</v>
      </c>
      <c r="B578" s="267" t="s">
        <v>1648</v>
      </c>
      <c r="C578" s="344" t="s">
        <v>83</v>
      </c>
      <c r="D578" s="344" t="s">
        <v>83</v>
      </c>
      <c r="E578" s="228"/>
      <c r="F578" s="250" t="str">
        <f>IF($C$588=0,"",IF(C578="[for completion]","",IF(C578="","",C578/$C$588)))</f>
        <v/>
      </c>
      <c r="G578" s="250" t="str">
        <f>IF($D$588=0,"",IF(D578="[for completion]","",IF(D578="","",D578/$D$588)))</f>
        <v/>
      </c>
    </row>
    <row r="579" spans="1:7" x14ac:dyDescent="0.3">
      <c r="A579" s="281" t="s">
        <v>2277</v>
      </c>
      <c r="B579" s="267" t="s">
        <v>1649</v>
      </c>
      <c r="C579" s="344" t="s">
        <v>83</v>
      </c>
      <c r="D579" s="344" t="s">
        <v>83</v>
      </c>
      <c r="E579" s="228"/>
      <c r="F579" s="250" t="str">
        <f t="shared" ref="F579:F587" si="32">IF($C$588=0,"",IF(C579="[for completion]","",IF(C579="","",C579/$C$588)))</f>
        <v/>
      </c>
      <c r="G579" s="250" t="str">
        <f t="shared" ref="G579:G587" si="33">IF($D$588=0,"",IF(D579="[for completion]","",IF(D579="","",D579/$D$588)))</f>
        <v/>
      </c>
    </row>
    <row r="580" spans="1:7" x14ac:dyDescent="0.3">
      <c r="A580" s="281" t="s">
        <v>2278</v>
      </c>
      <c r="B580" s="267" t="s">
        <v>2337</v>
      </c>
      <c r="C580" s="344" t="s">
        <v>83</v>
      </c>
      <c r="D580" s="344" t="s">
        <v>83</v>
      </c>
      <c r="E580" s="228"/>
      <c r="F580" s="250" t="str">
        <f t="shared" si="32"/>
        <v/>
      </c>
      <c r="G580" s="250" t="str">
        <f t="shared" si="33"/>
        <v/>
      </c>
    </row>
    <row r="581" spans="1:7" x14ac:dyDescent="0.3">
      <c r="A581" s="281" t="s">
        <v>2279</v>
      </c>
      <c r="B581" s="267" t="s">
        <v>1650</v>
      </c>
      <c r="C581" s="344" t="s">
        <v>83</v>
      </c>
      <c r="D581" s="344" t="s">
        <v>83</v>
      </c>
      <c r="E581" s="228"/>
      <c r="F581" s="250" t="str">
        <f t="shared" si="32"/>
        <v/>
      </c>
      <c r="G581" s="250" t="str">
        <f t="shared" si="33"/>
        <v/>
      </c>
    </row>
    <row r="582" spans="1:7" x14ac:dyDescent="0.3">
      <c r="A582" s="281" t="s">
        <v>2280</v>
      </c>
      <c r="B582" s="267" t="s">
        <v>1651</v>
      </c>
      <c r="C582" s="344" t="s">
        <v>83</v>
      </c>
      <c r="D582" s="344" t="s">
        <v>83</v>
      </c>
      <c r="E582" s="228"/>
      <c r="F582" s="250" t="str">
        <f t="shared" si="32"/>
        <v/>
      </c>
      <c r="G582" s="250" t="str">
        <f t="shared" si="33"/>
        <v/>
      </c>
    </row>
    <row r="583" spans="1:7" x14ac:dyDescent="0.3">
      <c r="A583" s="281" t="s">
        <v>2452</v>
      </c>
      <c r="B583" s="267" t="s">
        <v>1652</v>
      </c>
      <c r="C583" s="344" t="s">
        <v>83</v>
      </c>
      <c r="D583" s="344" t="s">
        <v>83</v>
      </c>
      <c r="E583" s="228"/>
      <c r="F583" s="250" t="str">
        <f t="shared" si="32"/>
        <v/>
      </c>
      <c r="G583" s="250" t="str">
        <f t="shared" si="33"/>
        <v/>
      </c>
    </row>
    <row r="584" spans="1:7" x14ac:dyDescent="0.3">
      <c r="A584" s="281" t="s">
        <v>2453</v>
      </c>
      <c r="B584" s="267" t="s">
        <v>1653</v>
      </c>
      <c r="C584" s="344" t="s">
        <v>83</v>
      </c>
      <c r="D584" s="344" t="s">
        <v>83</v>
      </c>
      <c r="E584" s="228"/>
      <c r="F584" s="250" t="str">
        <f t="shared" si="32"/>
        <v/>
      </c>
      <c r="G584" s="250" t="str">
        <f t="shared" si="33"/>
        <v/>
      </c>
    </row>
    <row r="585" spans="1:7" x14ac:dyDescent="0.3">
      <c r="A585" s="281" t="s">
        <v>2454</v>
      </c>
      <c r="B585" s="267" t="s">
        <v>1654</v>
      </c>
      <c r="C585" s="344" t="s">
        <v>83</v>
      </c>
      <c r="D585" s="344" t="s">
        <v>83</v>
      </c>
      <c r="E585" s="228"/>
      <c r="F585" s="250" t="str">
        <f t="shared" si="32"/>
        <v/>
      </c>
      <c r="G585" s="250" t="str">
        <f t="shared" si="33"/>
        <v/>
      </c>
    </row>
    <row r="586" spans="1:7" x14ac:dyDescent="0.3">
      <c r="A586" s="281" t="s">
        <v>2455</v>
      </c>
      <c r="B586" s="267" t="s">
        <v>1655</v>
      </c>
      <c r="C586" s="344" t="s">
        <v>83</v>
      </c>
      <c r="D586" s="344" t="s">
        <v>83</v>
      </c>
      <c r="E586" s="228"/>
      <c r="F586" s="250" t="str">
        <f t="shared" si="32"/>
        <v/>
      </c>
      <c r="G586" s="250" t="str">
        <f t="shared" si="33"/>
        <v/>
      </c>
    </row>
    <row r="587" spans="1:7" s="264" customFormat="1" x14ac:dyDescent="0.3">
      <c r="A587" s="281" t="s">
        <v>2456</v>
      </c>
      <c r="B587" s="267" t="s">
        <v>2050</v>
      </c>
      <c r="C587" s="344" t="s">
        <v>83</v>
      </c>
      <c r="D587" s="344" t="s">
        <v>83</v>
      </c>
      <c r="E587" s="266"/>
      <c r="F587" s="250" t="str">
        <f t="shared" si="32"/>
        <v/>
      </c>
      <c r="G587" s="250" t="str">
        <f t="shared" si="33"/>
        <v/>
      </c>
    </row>
    <row r="588" spans="1:7" x14ac:dyDescent="0.3">
      <c r="A588" s="281" t="s">
        <v>2457</v>
      </c>
      <c r="B588" s="267" t="s">
        <v>146</v>
      </c>
      <c r="C588" s="191">
        <f>SUM(C578:C587)</f>
        <v>0</v>
      </c>
      <c r="D588" s="192">
        <f>SUM(D578:D587)</f>
        <v>0</v>
      </c>
      <c r="E588" s="228"/>
      <c r="F588" s="271">
        <f>SUM(F578:F587)</f>
        <v>0</v>
      </c>
      <c r="G588" s="271">
        <f>SUM(G578:G587)</f>
        <v>0</v>
      </c>
    </row>
    <row r="589" spans="1:7" x14ac:dyDescent="0.3">
      <c r="A589" s="108"/>
      <c r="B589" s="108"/>
    </row>
    <row r="590" spans="1:7" x14ac:dyDescent="0.3">
      <c r="A590" s="160"/>
      <c r="B590" s="160" t="s">
        <v>2463</v>
      </c>
      <c r="C590" s="160" t="s">
        <v>111</v>
      </c>
      <c r="D590" s="160" t="s">
        <v>1658</v>
      </c>
      <c r="E590" s="160"/>
      <c r="F590" s="160" t="s">
        <v>499</v>
      </c>
      <c r="G590" s="160" t="s">
        <v>1967</v>
      </c>
    </row>
    <row r="591" spans="1:7" x14ac:dyDescent="0.3">
      <c r="A591" s="281" t="s">
        <v>2458</v>
      </c>
      <c r="B591" s="276" t="s">
        <v>2283</v>
      </c>
      <c r="C591" s="344" t="s">
        <v>83</v>
      </c>
      <c r="D591" s="344" t="s">
        <v>83</v>
      </c>
      <c r="E591" s="277"/>
      <c r="F591" s="250" t="str">
        <f>IF($C$595=0,"",IF(C591="[for completion]","",IF(C591="","",C591/$C$595)))</f>
        <v/>
      </c>
      <c r="G591" s="250" t="str">
        <f>IF($D$595=0,"",IF(D591="[for completion]","",IF(D591="","",D591/$D$595)))</f>
        <v/>
      </c>
    </row>
    <row r="592" spans="1:7" x14ac:dyDescent="0.3">
      <c r="A592" s="281" t="s">
        <v>2459</v>
      </c>
      <c r="B592" s="272" t="s">
        <v>2282</v>
      </c>
      <c r="C592" s="344" t="s">
        <v>83</v>
      </c>
      <c r="D592" s="344" t="s">
        <v>83</v>
      </c>
      <c r="E592" s="277"/>
      <c r="F592" s="277"/>
      <c r="G592" s="250" t="str">
        <f t="shared" ref="G592:G594" si="34">IF($D$595=0,"",IF(D592="[for completion]","",IF(D592="","",D592/$D$595)))</f>
        <v/>
      </c>
    </row>
    <row r="593" spans="1:7" x14ac:dyDescent="0.3">
      <c r="A593" s="281" t="s">
        <v>2460</v>
      </c>
      <c r="B593" s="276" t="s">
        <v>1657</v>
      </c>
      <c r="C593" s="344" t="s">
        <v>83</v>
      </c>
      <c r="D593" s="344" t="s">
        <v>83</v>
      </c>
      <c r="E593" s="277"/>
      <c r="F593" s="277"/>
      <c r="G593" s="250" t="str">
        <f t="shared" si="34"/>
        <v/>
      </c>
    </row>
    <row r="594" spans="1:7" x14ac:dyDescent="0.3">
      <c r="A594" s="281" t="s">
        <v>2461</v>
      </c>
      <c r="B594" s="274" t="s">
        <v>2050</v>
      </c>
      <c r="C594" s="344" t="s">
        <v>83</v>
      </c>
      <c r="D594" s="344" t="s">
        <v>83</v>
      </c>
      <c r="E594" s="277"/>
      <c r="F594" s="277"/>
      <c r="G594" s="250" t="str">
        <f t="shared" si="34"/>
        <v/>
      </c>
    </row>
    <row r="595" spans="1:7" x14ac:dyDescent="0.3">
      <c r="A595" s="281" t="s">
        <v>2462</v>
      </c>
      <c r="B595" s="276" t="s">
        <v>146</v>
      </c>
      <c r="C595" s="191">
        <f>SUM(C591:C594)</f>
        <v>0</v>
      </c>
      <c r="D595" s="192">
        <f>SUM(D591:D594)</f>
        <v>0</v>
      </c>
      <c r="E595" s="277"/>
      <c r="F595" s="271">
        <f>SUM(F591:F594)</f>
        <v>0</v>
      </c>
      <c r="G595" s="271">
        <f>SUM(G591:G594)</f>
        <v>0</v>
      </c>
    </row>
    <row r="596" spans="1:7" x14ac:dyDescent="0.3">
      <c r="A596" s="281"/>
    </row>
    <row r="597" spans="1:7" s="264" customFormat="1" x14ac:dyDescent="0.3">
      <c r="A597" s="160"/>
      <c r="B597" s="160" t="s">
        <v>2465</v>
      </c>
      <c r="C597" s="160" t="s">
        <v>111</v>
      </c>
      <c r="D597" s="160" t="s">
        <v>1658</v>
      </c>
      <c r="E597" s="160"/>
      <c r="F597" s="160" t="s">
        <v>498</v>
      </c>
      <c r="G597" s="160" t="s">
        <v>1967</v>
      </c>
    </row>
    <row r="598" spans="1:7" x14ac:dyDescent="0.3">
      <c r="A598" s="334" t="s">
        <v>2466</v>
      </c>
      <c r="B598" s="351" t="s">
        <v>591</v>
      </c>
      <c r="C598" s="334" t="s">
        <v>83</v>
      </c>
      <c r="D598" s="334" t="s">
        <v>83</v>
      </c>
      <c r="E598" s="352"/>
      <c r="F598" s="250" t="str">
        <f>IF($C$616=0,"",IF(C598="[for completion]","",IF(C598="","",C598/$C$616)))</f>
        <v/>
      </c>
      <c r="G598" s="250" t="str">
        <f>IF($D$616=0,"",IF(D598="[for completion]","",IF(D598="","",D598/$D$616)))</f>
        <v/>
      </c>
    </row>
    <row r="599" spans="1:7" x14ac:dyDescent="0.3">
      <c r="A599" s="334" t="s">
        <v>2467</v>
      </c>
      <c r="B599" s="351" t="s">
        <v>591</v>
      </c>
      <c r="C599" s="334" t="s">
        <v>83</v>
      </c>
      <c r="D599" s="334" t="s">
        <v>83</v>
      </c>
      <c r="E599" s="352"/>
      <c r="F599" s="250" t="str">
        <f t="shared" ref="F599:F615" si="35">IF($C$616=0,"",IF(C599="[for completion]","",IF(C599="","",C599/$C$616)))</f>
        <v/>
      </c>
      <c r="G599" s="250" t="str">
        <f t="shared" ref="G599:G615" si="36">IF($D$616=0,"",IF(D599="[for completion]","",IF(D599="","",D599/$D$616)))</f>
        <v/>
      </c>
    </row>
    <row r="600" spans="1:7" x14ac:dyDescent="0.3">
      <c r="A600" s="334" t="s">
        <v>2468</v>
      </c>
      <c r="B600" s="351" t="s">
        <v>591</v>
      </c>
      <c r="C600" s="334" t="s">
        <v>83</v>
      </c>
      <c r="D600" s="334" t="s">
        <v>83</v>
      </c>
      <c r="E600" s="352"/>
      <c r="F600" s="250" t="str">
        <f t="shared" si="35"/>
        <v/>
      </c>
      <c r="G600" s="250" t="str">
        <f t="shared" si="36"/>
        <v/>
      </c>
    </row>
    <row r="601" spans="1:7" x14ac:dyDescent="0.3">
      <c r="A601" s="334" t="s">
        <v>2469</v>
      </c>
      <c r="B601" s="351" t="s">
        <v>591</v>
      </c>
      <c r="C601" s="334" t="s">
        <v>83</v>
      </c>
      <c r="D601" s="334" t="s">
        <v>83</v>
      </c>
      <c r="E601" s="352"/>
      <c r="F601" s="250" t="str">
        <f t="shared" si="35"/>
        <v/>
      </c>
      <c r="G601" s="250" t="str">
        <f t="shared" si="36"/>
        <v/>
      </c>
    </row>
    <row r="602" spans="1:7" x14ac:dyDescent="0.3">
      <c r="A602" s="334" t="s">
        <v>2470</v>
      </c>
      <c r="B602" s="351" t="s">
        <v>591</v>
      </c>
      <c r="C602" s="334" t="s">
        <v>83</v>
      </c>
      <c r="D602" s="334" t="s">
        <v>83</v>
      </c>
      <c r="E602" s="352"/>
      <c r="F602" s="250" t="str">
        <f t="shared" si="35"/>
        <v/>
      </c>
      <c r="G602" s="250" t="str">
        <f t="shared" si="36"/>
        <v/>
      </c>
    </row>
    <row r="603" spans="1:7" x14ac:dyDescent="0.3">
      <c r="A603" s="334" t="s">
        <v>2471</v>
      </c>
      <c r="B603" s="351" t="s">
        <v>591</v>
      </c>
      <c r="C603" s="334" t="s">
        <v>83</v>
      </c>
      <c r="D603" s="334" t="s">
        <v>83</v>
      </c>
      <c r="E603" s="352"/>
      <c r="F603" s="250" t="str">
        <f t="shared" si="35"/>
        <v/>
      </c>
      <c r="G603" s="250" t="str">
        <f t="shared" si="36"/>
        <v/>
      </c>
    </row>
    <row r="604" spans="1:7" x14ac:dyDescent="0.3">
      <c r="A604" s="334" t="s">
        <v>2472</v>
      </c>
      <c r="B604" s="351" t="s">
        <v>591</v>
      </c>
      <c r="C604" s="334" t="s">
        <v>83</v>
      </c>
      <c r="D604" s="334" t="s">
        <v>83</v>
      </c>
      <c r="E604" s="352"/>
      <c r="F604" s="250" t="str">
        <f t="shared" si="35"/>
        <v/>
      </c>
      <c r="G604" s="250" t="str">
        <f t="shared" si="36"/>
        <v/>
      </c>
    </row>
    <row r="605" spans="1:7" x14ac:dyDescent="0.3">
      <c r="A605" s="334" t="s">
        <v>2473</v>
      </c>
      <c r="B605" s="351" t="s">
        <v>591</v>
      </c>
      <c r="C605" s="334" t="s">
        <v>83</v>
      </c>
      <c r="D605" s="334" t="s">
        <v>83</v>
      </c>
      <c r="E605" s="352"/>
      <c r="F605" s="250" t="str">
        <f t="shared" si="35"/>
        <v/>
      </c>
      <c r="G605" s="250" t="str">
        <f t="shared" si="36"/>
        <v/>
      </c>
    </row>
    <row r="606" spans="1:7" x14ac:dyDescent="0.3">
      <c r="A606" s="334" t="s">
        <v>2474</v>
      </c>
      <c r="B606" s="351" t="s">
        <v>591</v>
      </c>
      <c r="C606" s="334" t="s">
        <v>83</v>
      </c>
      <c r="D606" s="334" t="s">
        <v>83</v>
      </c>
      <c r="E606" s="352"/>
      <c r="F606" s="250" t="str">
        <f t="shared" si="35"/>
        <v/>
      </c>
      <c r="G606" s="250" t="str">
        <f t="shared" si="36"/>
        <v/>
      </c>
    </row>
    <row r="607" spans="1:7" x14ac:dyDescent="0.3">
      <c r="A607" s="334" t="s">
        <v>2475</v>
      </c>
      <c r="B607" s="351" t="s">
        <v>591</v>
      </c>
      <c r="C607" s="334" t="s">
        <v>83</v>
      </c>
      <c r="D607" s="334" t="s">
        <v>83</v>
      </c>
      <c r="E607" s="352"/>
      <c r="F607" s="250" t="str">
        <f t="shared" si="35"/>
        <v/>
      </c>
      <c r="G607" s="250" t="str">
        <f t="shared" si="36"/>
        <v/>
      </c>
    </row>
    <row r="608" spans="1:7" x14ac:dyDescent="0.3">
      <c r="A608" s="334" t="s">
        <v>2476</v>
      </c>
      <c r="B608" s="351" t="s">
        <v>591</v>
      </c>
      <c r="C608" s="334" t="s">
        <v>83</v>
      </c>
      <c r="D608" s="334" t="s">
        <v>83</v>
      </c>
      <c r="E608" s="352"/>
      <c r="F608" s="250" t="str">
        <f t="shared" si="35"/>
        <v/>
      </c>
      <c r="G608" s="250" t="str">
        <f t="shared" si="36"/>
        <v/>
      </c>
    </row>
    <row r="609" spans="1:7" x14ac:dyDescent="0.3">
      <c r="A609" s="334" t="s">
        <v>2477</v>
      </c>
      <c r="B609" s="351" t="s">
        <v>591</v>
      </c>
      <c r="C609" s="334" t="s">
        <v>83</v>
      </c>
      <c r="D609" s="334" t="s">
        <v>83</v>
      </c>
      <c r="E609" s="352"/>
      <c r="F609" s="250" t="str">
        <f t="shared" si="35"/>
        <v/>
      </c>
      <c r="G609" s="250" t="str">
        <f t="shared" si="36"/>
        <v/>
      </c>
    </row>
    <row r="610" spans="1:7" x14ac:dyDescent="0.3">
      <c r="A610" s="334" t="s">
        <v>2478</v>
      </c>
      <c r="B610" s="351" t="s">
        <v>591</v>
      </c>
      <c r="C610" s="334" t="s">
        <v>83</v>
      </c>
      <c r="D610" s="334" t="s">
        <v>83</v>
      </c>
      <c r="E610" s="352"/>
      <c r="F610" s="250" t="str">
        <f t="shared" si="35"/>
        <v/>
      </c>
      <c r="G610" s="250" t="str">
        <f t="shared" si="36"/>
        <v/>
      </c>
    </row>
    <row r="611" spans="1:7" x14ac:dyDescent="0.3">
      <c r="A611" s="334" t="s">
        <v>2479</v>
      </c>
      <c r="B611" s="351" t="s">
        <v>591</v>
      </c>
      <c r="C611" s="334" t="s">
        <v>83</v>
      </c>
      <c r="D611" s="334" t="s">
        <v>83</v>
      </c>
      <c r="E611" s="352"/>
      <c r="F611" s="250" t="str">
        <f t="shared" si="35"/>
        <v/>
      </c>
      <c r="G611" s="250" t="str">
        <f t="shared" si="36"/>
        <v/>
      </c>
    </row>
    <row r="612" spans="1:7" x14ac:dyDescent="0.3">
      <c r="A612" s="334" t="s">
        <v>2480</v>
      </c>
      <c r="B612" s="351" t="s">
        <v>591</v>
      </c>
      <c r="C612" s="334" t="s">
        <v>83</v>
      </c>
      <c r="D612" s="334" t="s">
        <v>83</v>
      </c>
      <c r="E612" s="352"/>
      <c r="F612" s="250" t="str">
        <f t="shared" si="35"/>
        <v/>
      </c>
      <c r="G612" s="250" t="str">
        <f t="shared" si="36"/>
        <v/>
      </c>
    </row>
    <row r="613" spans="1:7" x14ac:dyDescent="0.3">
      <c r="A613" s="334" t="s">
        <v>2481</v>
      </c>
      <c r="B613" s="351" t="s">
        <v>591</v>
      </c>
      <c r="C613" s="334" t="s">
        <v>83</v>
      </c>
      <c r="D613" s="334" t="s">
        <v>83</v>
      </c>
      <c r="E613" s="352"/>
      <c r="F613" s="250" t="str">
        <f t="shared" si="35"/>
        <v/>
      </c>
      <c r="G613" s="250" t="str">
        <f t="shared" si="36"/>
        <v/>
      </c>
    </row>
    <row r="614" spans="1:7" x14ac:dyDescent="0.3">
      <c r="A614" s="334" t="s">
        <v>2482</v>
      </c>
      <c r="B614" s="351" t="s">
        <v>591</v>
      </c>
      <c r="C614" s="334" t="s">
        <v>83</v>
      </c>
      <c r="D614" s="334" t="s">
        <v>83</v>
      </c>
      <c r="E614" s="352"/>
      <c r="F614" s="250" t="str">
        <f t="shared" si="35"/>
        <v/>
      </c>
      <c r="G614" s="250" t="str">
        <f t="shared" si="36"/>
        <v/>
      </c>
    </row>
    <row r="615" spans="1:7" x14ac:dyDescent="0.3">
      <c r="A615" s="334" t="s">
        <v>2483</v>
      </c>
      <c r="B615" s="351" t="s">
        <v>2050</v>
      </c>
      <c r="C615" s="334" t="s">
        <v>83</v>
      </c>
      <c r="D615" s="334" t="s">
        <v>83</v>
      </c>
      <c r="E615" s="352"/>
      <c r="F615" s="250" t="str">
        <f t="shared" si="35"/>
        <v/>
      </c>
      <c r="G615" s="250" t="str">
        <f t="shared" si="36"/>
        <v/>
      </c>
    </row>
    <row r="616" spans="1:7" x14ac:dyDescent="0.3">
      <c r="A616" s="334" t="s">
        <v>2484</v>
      </c>
      <c r="B616" s="351" t="s">
        <v>146</v>
      </c>
      <c r="C616" s="334">
        <f>SUM(C598:C615)</f>
        <v>0</v>
      </c>
      <c r="D616" s="334">
        <f>SUM(D598:D615)</f>
        <v>0</v>
      </c>
      <c r="E616" s="352"/>
      <c r="F616" s="357">
        <f>SUM(F598:F615)</f>
        <v>0</v>
      </c>
      <c r="G616" s="357">
        <f>SUM(G598:G615)</f>
        <v>0</v>
      </c>
    </row>
    <row r="617" spans="1:7" x14ac:dyDescent="0.3">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sqref="A1:B1"/>
    </sheetView>
  </sheetViews>
  <sheetFormatPr defaultColWidth="9.109375" defaultRowHeight="14.4" x14ac:dyDescent="0.3"/>
  <cols>
    <col min="1" max="1" width="13.33203125" style="264" customWidth="1"/>
    <col min="2" max="2" width="59" style="264" customWidth="1"/>
    <col min="3" max="7" width="36.6640625" style="264" customWidth="1"/>
    <col min="8" max="16384" width="9.109375" style="264"/>
  </cols>
  <sheetData>
    <row r="1" spans="1:9" ht="45" customHeight="1" x14ac:dyDescent="0.3">
      <c r="A1" s="780" t="s">
        <v>1523</v>
      </c>
      <c r="B1" s="780"/>
    </row>
    <row r="2" spans="1:9" ht="31.2" x14ac:dyDescent="0.3">
      <c r="A2" s="282" t="s">
        <v>2127</v>
      </c>
      <c r="B2" s="282"/>
      <c r="C2" s="273"/>
      <c r="D2" s="273"/>
      <c r="E2" s="273"/>
      <c r="F2" s="358" t="s">
        <v>2336</v>
      </c>
      <c r="G2" s="283"/>
    </row>
    <row r="3" spans="1:9" x14ac:dyDescent="0.3">
      <c r="A3" s="273"/>
      <c r="B3" s="273"/>
      <c r="C3" s="273"/>
      <c r="D3" s="273"/>
      <c r="E3" s="273"/>
      <c r="F3" s="273"/>
      <c r="G3" s="273"/>
    </row>
    <row r="4" spans="1:9" ht="15.75" customHeight="1" thickBot="1" x14ac:dyDescent="0.35">
      <c r="A4" s="273"/>
      <c r="B4" s="273"/>
      <c r="C4" s="284"/>
      <c r="D4" s="273"/>
      <c r="E4" s="273"/>
      <c r="F4" s="273"/>
      <c r="G4" s="273"/>
    </row>
    <row r="5" spans="1:9" ht="60.75" customHeight="1" thickBot="1" x14ac:dyDescent="0.35">
      <c r="A5" s="285"/>
      <c r="B5" s="286" t="s">
        <v>71</v>
      </c>
      <c r="C5" s="287" t="s">
        <v>72</v>
      </c>
      <c r="D5" s="285"/>
      <c r="E5" s="781" t="s">
        <v>2108</v>
      </c>
      <c r="F5" s="782"/>
      <c r="G5" s="288" t="s">
        <v>2107</v>
      </c>
      <c r="H5" s="279"/>
    </row>
    <row r="6" spans="1:9" x14ac:dyDescent="0.3">
      <c r="A6" s="274"/>
      <c r="B6" s="274"/>
      <c r="C6" s="274"/>
      <c r="D6" s="274"/>
      <c r="F6" s="289"/>
      <c r="G6" s="289"/>
    </row>
    <row r="7" spans="1:9" ht="18.75" customHeight="1" x14ac:dyDescent="0.3">
      <c r="A7" s="290"/>
      <c r="B7" s="766" t="s">
        <v>2136</v>
      </c>
      <c r="C7" s="767"/>
      <c r="D7" s="291"/>
      <c r="E7" s="766" t="s">
        <v>2124</v>
      </c>
      <c r="F7" s="783"/>
      <c r="G7" s="783"/>
      <c r="H7" s="767"/>
    </row>
    <row r="8" spans="1:9" ht="18.75" customHeight="1" x14ac:dyDescent="0.3">
      <c r="A8" s="274"/>
      <c r="B8" s="784" t="s">
        <v>2101</v>
      </c>
      <c r="C8" s="785"/>
      <c r="D8" s="291"/>
      <c r="E8" s="786" t="s">
        <v>83</v>
      </c>
      <c r="F8" s="787"/>
      <c r="G8" s="787"/>
      <c r="H8" s="788"/>
    </row>
    <row r="9" spans="1:9" ht="18.75" customHeight="1" x14ac:dyDescent="0.3">
      <c r="A9" s="274"/>
      <c r="B9" s="784" t="s">
        <v>2105</v>
      </c>
      <c r="C9" s="785"/>
      <c r="D9" s="292"/>
      <c r="E9" s="786"/>
      <c r="F9" s="787"/>
      <c r="G9" s="787"/>
      <c r="H9" s="788"/>
      <c r="I9" s="279"/>
    </row>
    <row r="10" spans="1:9" x14ac:dyDescent="0.3">
      <c r="A10" s="293"/>
      <c r="B10" s="789"/>
      <c r="C10" s="789"/>
      <c r="D10" s="291"/>
      <c r="E10" s="786"/>
      <c r="F10" s="787"/>
      <c r="G10" s="787"/>
      <c r="H10" s="788"/>
      <c r="I10" s="279"/>
    </row>
    <row r="11" spans="1:9" ht="15" thickBot="1" x14ac:dyDescent="0.35">
      <c r="A11" s="293"/>
      <c r="B11" s="790"/>
      <c r="C11" s="791"/>
      <c r="D11" s="292"/>
      <c r="E11" s="786"/>
      <c r="F11" s="787"/>
      <c r="G11" s="787"/>
      <c r="H11" s="788"/>
      <c r="I11" s="279"/>
    </row>
    <row r="12" spans="1:9" x14ac:dyDescent="0.3">
      <c r="A12" s="274"/>
      <c r="B12" s="294"/>
      <c r="C12" s="274"/>
      <c r="D12" s="274"/>
      <c r="E12" s="786"/>
      <c r="F12" s="787"/>
      <c r="G12" s="787"/>
      <c r="H12" s="788"/>
      <c r="I12" s="279"/>
    </row>
    <row r="13" spans="1:9" ht="15.75" customHeight="1" thickBot="1" x14ac:dyDescent="0.35">
      <c r="A13" s="274"/>
      <c r="B13" s="294"/>
      <c r="C13" s="274"/>
      <c r="D13" s="274"/>
      <c r="E13" s="775" t="s">
        <v>2137</v>
      </c>
      <c r="F13" s="776"/>
      <c r="G13" s="777" t="s">
        <v>2138</v>
      </c>
      <c r="H13" s="778"/>
      <c r="I13" s="279"/>
    </row>
    <row r="14" spans="1:9" x14ac:dyDescent="0.3">
      <c r="A14" s="274"/>
      <c r="B14" s="294"/>
      <c r="C14" s="274"/>
      <c r="D14" s="274"/>
      <c r="E14" s="295"/>
      <c r="F14" s="295"/>
      <c r="G14" s="274"/>
      <c r="H14" s="280"/>
    </row>
    <row r="15" spans="1:9" ht="18.75" customHeight="1" x14ac:dyDescent="0.3">
      <c r="A15" s="296"/>
      <c r="B15" s="779" t="s">
        <v>2139</v>
      </c>
      <c r="C15" s="779"/>
      <c r="D15" s="779"/>
      <c r="E15" s="296"/>
      <c r="F15" s="296"/>
      <c r="G15" s="296"/>
      <c r="H15" s="296"/>
    </row>
    <row r="16" spans="1:9" x14ac:dyDescent="0.3">
      <c r="A16" s="297"/>
      <c r="B16" s="297" t="s">
        <v>2102</v>
      </c>
      <c r="C16" s="297" t="s">
        <v>111</v>
      </c>
      <c r="D16" s="297" t="s">
        <v>1664</v>
      </c>
      <c r="E16" s="297"/>
      <c r="F16" s="297" t="s">
        <v>2103</v>
      </c>
      <c r="G16" s="297" t="s">
        <v>2104</v>
      </c>
      <c r="H16" s="297"/>
    </row>
    <row r="17" spans="1:8" x14ac:dyDescent="0.3">
      <c r="A17" s="274" t="s">
        <v>2109</v>
      </c>
      <c r="B17" s="276" t="s">
        <v>2110</v>
      </c>
      <c r="C17" s="333" t="s">
        <v>83</v>
      </c>
      <c r="D17" s="333" t="s">
        <v>83</v>
      </c>
      <c r="F17" s="263" t="str">
        <f>IF(OR('B1. HTT Mortgage Assets'!$C$15=0,C17="[For completion]"),"",C17/'B1. HTT Mortgage Assets'!$C$15)</f>
        <v/>
      </c>
      <c r="G17" s="263" t="str">
        <f>IF(OR('B1. HTT Mortgage Assets'!$F$28=0,D17="[For completion]"),"",D17/'B1. HTT Mortgage Assets'!$F$28)</f>
        <v/>
      </c>
    </row>
    <row r="18" spans="1:8" x14ac:dyDescent="0.3">
      <c r="A18" s="276" t="s">
        <v>2140</v>
      </c>
      <c r="B18" s="299"/>
      <c r="C18" s="276"/>
      <c r="D18" s="276"/>
      <c r="F18" s="276"/>
      <c r="G18" s="276"/>
    </row>
    <row r="19" spans="1:8" x14ac:dyDescent="0.3">
      <c r="A19" s="276" t="s">
        <v>2141</v>
      </c>
      <c r="B19" s="276"/>
      <c r="C19" s="276"/>
      <c r="D19" s="276"/>
      <c r="F19" s="276"/>
      <c r="G19" s="276"/>
    </row>
    <row r="20" spans="1:8" ht="18.75" customHeight="1" x14ac:dyDescent="0.3">
      <c r="A20" s="296"/>
      <c r="B20" s="779" t="s">
        <v>2105</v>
      </c>
      <c r="C20" s="779"/>
      <c r="D20" s="779"/>
      <c r="E20" s="296"/>
      <c r="F20" s="296"/>
      <c r="G20" s="296"/>
      <c r="H20" s="296"/>
    </row>
    <row r="21" spans="1:8" x14ac:dyDescent="0.3">
      <c r="A21" s="297"/>
      <c r="B21" s="297" t="s">
        <v>2142</v>
      </c>
      <c r="C21" s="297" t="s">
        <v>2111</v>
      </c>
      <c r="D21" s="297" t="s">
        <v>2112</v>
      </c>
      <c r="E21" s="297" t="s">
        <v>2113</v>
      </c>
      <c r="F21" s="297" t="s">
        <v>2143</v>
      </c>
      <c r="G21" s="297" t="s">
        <v>2114</v>
      </c>
      <c r="H21" s="297" t="s">
        <v>2115</v>
      </c>
    </row>
    <row r="22" spans="1:8" ht="15" customHeight="1" x14ac:dyDescent="0.3">
      <c r="A22" s="275"/>
      <c r="B22" s="300" t="s">
        <v>2144</v>
      </c>
      <c r="C22" s="300"/>
      <c r="D22" s="275"/>
      <c r="E22" s="275"/>
      <c r="F22" s="275"/>
      <c r="G22" s="275"/>
      <c r="H22" s="275"/>
    </row>
    <row r="23" spans="1:8" x14ac:dyDescent="0.3">
      <c r="A23" s="274" t="s">
        <v>2116</v>
      </c>
      <c r="B23" s="274" t="s">
        <v>2126</v>
      </c>
      <c r="C23" s="301" t="s">
        <v>83</v>
      </c>
      <c r="D23" s="301" t="s">
        <v>83</v>
      </c>
      <c r="E23" s="301" t="s">
        <v>83</v>
      </c>
      <c r="F23" s="301" t="s">
        <v>83</v>
      </c>
      <c r="G23" s="301" t="s">
        <v>83</v>
      </c>
      <c r="H23" s="278">
        <f>SUM(C23:G23)</f>
        <v>0</v>
      </c>
    </row>
    <row r="24" spans="1:8" x14ac:dyDescent="0.3">
      <c r="A24" s="274" t="s">
        <v>2117</v>
      </c>
      <c r="B24" s="274" t="s">
        <v>2125</v>
      </c>
      <c r="C24" s="301" t="s">
        <v>83</v>
      </c>
      <c r="D24" s="301" t="s">
        <v>83</v>
      </c>
      <c r="E24" s="301" t="s">
        <v>83</v>
      </c>
      <c r="F24" s="301" t="s">
        <v>83</v>
      </c>
      <c r="G24" s="301" t="s">
        <v>83</v>
      </c>
      <c r="H24" s="278">
        <f t="shared" ref="H24:H25" si="0">SUM(C24:G24)</f>
        <v>0</v>
      </c>
    </row>
    <row r="25" spans="1:8" x14ac:dyDescent="0.3">
      <c r="A25" s="274" t="s">
        <v>2118</v>
      </c>
      <c r="B25" s="274" t="s">
        <v>1657</v>
      </c>
      <c r="C25" s="301" t="s">
        <v>83</v>
      </c>
      <c r="D25" s="301" t="s">
        <v>83</v>
      </c>
      <c r="E25" s="301" t="s">
        <v>83</v>
      </c>
      <c r="F25" s="301" t="s">
        <v>83</v>
      </c>
      <c r="G25" s="301" t="s">
        <v>83</v>
      </c>
      <c r="H25" s="278">
        <f t="shared" si="0"/>
        <v>0</v>
      </c>
    </row>
    <row r="26" spans="1:8" x14ac:dyDescent="0.3">
      <c r="A26" s="274" t="s">
        <v>2119</v>
      </c>
      <c r="B26" s="274" t="s">
        <v>2106</v>
      </c>
      <c r="C26" s="302">
        <f>SUM(C23:C25)+SUM(C27:C32)</f>
        <v>0</v>
      </c>
      <c r="D26" s="302">
        <f t="shared" ref="D26:G26" si="1">SUM(D23:D25)+SUM(D27:D32)</f>
        <v>0</v>
      </c>
      <c r="E26" s="302">
        <f t="shared" si="1"/>
        <v>0</v>
      </c>
      <c r="F26" s="302">
        <f t="shared" si="1"/>
        <v>0</v>
      </c>
      <c r="G26" s="302">
        <f t="shared" si="1"/>
        <v>0</v>
      </c>
      <c r="H26" s="302">
        <f t="shared" ref="H26" si="2">SUM(H23:H25)</f>
        <v>0</v>
      </c>
    </row>
    <row r="27" spans="1:8" x14ac:dyDescent="0.3">
      <c r="A27" s="274" t="s">
        <v>2120</v>
      </c>
      <c r="B27" s="348" t="s">
        <v>2334</v>
      </c>
      <c r="C27" s="301"/>
      <c r="D27" s="301"/>
      <c r="E27" s="301"/>
      <c r="F27" s="301"/>
      <c r="G27" s="301"/>
      <c r="H27" s="263">
        <f>IF(SUM(C27:G27)="","",SUM(C27:G27))</f>
        <v>0</v>
      </c>
    </row>
    <row r="28" spans="1:8" x14ac:dyDescent="0.3">
      <c r="A28" s="274" t="s">
        <v>2121</v>
      </c>
      <c r="B28" s="348" t="s">
        <v>2334</v>
      </c>
      <c r="C28" s="301"/>
      <c r="D28" s="301"/>
      <c r="E28" s="301"/>
      <c r="F28" s="301"/>
      <c r="G28" s="301"/>
      <c r="H28" s="278">
        <f t="shared" ref="H28:H30" si="3">IF(SUM(C28:G28)="","",SUM(C28:G28))</f>
        <v>0</v>
      </c>
    </row>
    <row r="29" spans="1:8" x14ac:dyDescent="0.3">
      <c r="A29" s="274" t="s">
        <v>2122</v>
      </c>
      <c r="B29" s="348" t="s">
        <v>2334</v>
      </c>
      <c r="C29" s="301"/>
      <c r="D29" s="301"/>
      <c r="E29" s="301"/>
      <c r="F29" s="301"/>
      <c r="G29" s="301"/>
      <c r="H29" s="278">
        <f t="shared" si="3"/>
        <v>0</v>
      </c>
    </row>
    <row r="30" spans="1:8" x14ac:dyDescent="0.3">
      <c r="A30" s="274" t="s">
        <v>2123</v>
      </c>
      <c r="B30" s="348" t="s">
        <v>2334</v>
      </c>
      <c r="C30" s="301"/>
      <c r="D30" s="301"/>
      <c r="E30" s="301"/>
      <c r="F30" s="301"/>
      <c r="G30" s="301"/>
      <c r="H30" s="278">
        <f t="shared" si="3"/>
        <v>0</v>
      </c>
    </row>
    <row r="31" spans="1:8" x14ac:dyDescent="0.3">
      <c r="A31" s="274" t="s">
        <v>2332</v>
      </c>
      <c r="B31" s="348" t="s">
        <v>2334</v>
      </c>
      <c r="C31" s="304"/>
      <c r="D31" s="298"/>
      <c r="E31" s="298"/>
      <c r="F31" s="305"/>
      <c r="G31" s="306"/>
    </row>
    <row r="32" spans="1:8" x14ac:dyDescent="0.3">
      <c r="A32" s="274" t="s">
        <v>2333</v>
      </c>
      <c r="B32" s="348" t="s">
        <v>2334</v>
      </c>
      <c r="C32" s="307"/>
      <c r="D32" s="274"/>
      <c r="E32" s="274"/>
      <c r="F32" s="263"/>
      <c r="G32" s="277"/>
    </row>
    <row r="33" spans="1:7" x14ac:dyDescent="0.3">
      <c r="A33" s="274"/>
      <c r="B33" s="303"/>
      <c r="C33" s="307"/>
      <c r="D33" s="274"/>
      <c r="E33" s="274"/>
      <c r="F33" s="263"/>
      <c r="G33" s="277"/>
    </row>
    <row r="34" spans="1:7" x14ac:dyDescent="0.3">
      <c r="A34" s="274"/>
      <c r="B34" s="303"/>
      <c r="C34" s="307"/>
      <c r="D34" s="274"/>
      <c r="E34" s="274"/>
      <c r="F34" s="263"/>
      <c r="G34" s="277"/>
    </row>
    <row r="35" spans="1:7" x14ac:dyDescent="0.3">
      <c r="A35" s="274"/>
      <c r="B35" s="303"/>
      <c r="C35" s="307"/>
      <c r="D35" s="274"/>
      <c r="F35" s="263"/>
      <c r="G35" s="277"/>
    </row>
    <row r="36" spans="1:7" x14ac:dyDescent="0.3">
      <c r="A36" s="274"/>
      <c r="B36" s="274"/>
      <c r="C36" s="262"/>
      <c r="D36" s="262"/>
      <c r="E36" s="262"/>
      <c r="F36" s="262"/>
      <c r="G36" s="276"/>
    </row>
    <row r="37" spans="1:7" x14ac:dyDescent="0.3">
      <c r="A37" s="274"/>
      <c r="B37" s="274"/>
      <c r="C37" s="262"/>
      <c r="D37" s="262"/>
      <c r="E37" s="262"/>
      <c r="F37" s="262"/>
      <c r="G37" s="276"/>
    </row>
    <row r="38" spans="1:7" x14ac:dyDescent="0.3">
      <c r="A38" s="274"/>
      <c r="B38" s="274"/>
      <c r="C38" s="262"/>
      <c r="D38" s="262"/>
      <c r="E38" s="262"/>
      <c r="F38" s="262"/>
      <c r="G38" s="276"/>
    </row>
    <row r="39" spans="1:7" x14ac:dyDescent="0.3">
      <c r="A39" s="274"/>
      <c r="B39" s="274"/>
      <c r="C39" s="262"/>
      <c r="D39" s="262"/>
      <c r="E39" s="262"/>
      <c r="F39" s="262"/>
      <c r="G39" s="276"/>
    </row>
    <row r="40" spans="1:7" x14ac:dyDescent="0.3">
      <c r="A40" s="274"/>
      <c r="B40" s="274"/>
      <c r="C40" s="262"/>
      <c r="D40" s="262"/>
      <c r="E40" s="262"/>
      <c r="F40" s="262"/>
      <c r="G40" s="276"/>
    </row>
    <row r="41" spans="1:7" x14ac:dyDescent="0.3">
      <c r="A41" s="274"/>
      <c r="B41" s="274"/>
      <c r="C41" s="262"/>
      <c r="D41" s="262"/>
      <c r="E41" s="262"/>
      <c r="F41" s="262"/>
      <c r="G41" s="276"/>
    </row>
    <row r="42" spans="1:7" x14ac:dyDescent="0.3">
      <c r="A42" s="274"/>
      <c r="B42" s="274"/>
      <c r="C42" s="262"/>
      <c r="D42" s="262"/>
      <c r="E42" s="262"/>
      <c r="F42" s="262"/>
      <c r="G42" s="276"/>
    </row>
    <row r="43" spans="1:7" x14ac:dyDescent="0.3">
      <c r="A43" s="274"/>
      <c r="B43" s="274"/>
      <c r="C43" s="262"/>
      <c r="D43" s="262"/>
      <c r="E43" s="262"/>
      <c r="F43" s="262"/>
      <c r="G43" s="276"/>
    </row>
    <row r="44" spans="1:7" x14ac:dyDescent="0.3">
      <c r="A44" s="274"/>
      <c r="B44" s="274"/>
      <c r="C44" s="262"/>
      <c r="D44" s="262"/>
      <c r="E44" s="262"/>
      <c r="F44" s="262"/>
      <c r="G44" s="276"/>
    </row>
    <row r="45" spans="1:7" x14ac:dyDescent="0.3">
      <c r="A45" s="274"/>
      <c r="B45" s="274"/>
      <c r="C45" s="262"/>
      <c r="D45" s="262"/>
      <c r="E45" s="262"/>
      <c r="F45" s="262"/>
      <c r="G45" s="276"/>
    </row>
    <row r="46" spans="1:7" x14ac:dyDescent="0.3">
      <c r="A46" s="274"/>
      <c r="B46" s="274"/>
      <c r="C46" s="262"/>
      <c r="D46" s="262"/>
      <c r="E46" s="262"/>
      <c r="F46" s="262"/>
      <c r="G46" s="276"/>
    </row>
    <row r="47" spans="1:7" x14ac:dyDescent="0.3">
      <c r="A47" s="274"/>
      <c r="B47" s="274"/>
      <c r="C47" s="262"/>
      <c r="D47" s="262"/>
      <c r="E47" s="262"/>
      <c r="F47" s="262"/>
      <c r="G47" s="276"/>
    </row>
    <row r="48" spans="1:7" x14ac:dyDescent="0.3">
      <c r="A48" s="274"/>
      <c r="B48" s="274"/>
      <c r="C48" s="262"/>
      <c r="D48" s="262"/>
      <c r="E48" s="262"/>
      <c r="F48" s="262"/>
      <c r="G48" s="276"/>
    </row>
    <row r="49" spans="1:7" x14ac:dyDescent="0.3">
      <c r="A49" s="274"/>
      <c r="B49" s="274"/>
      <c r="C49" s="262"/>
      <c r="D49" s="262"/>
      <c r="E49" s="262"/>
      <c r="F49" s="262"/>
      <c r="G49" s="276"/>
    </row>
    <row r="50" spans="1:7" x14ac:dyDescent="0.3">
      <c r="A50" s="274"/>
      <c r="B50" s="274"/>
      <c r="C50" s="262"/>
      <c r="D50" s="262"/>
      <c r="E50" s="262"/>
      <c r="F50" s="262"/>
      <c r="G50" s="276"/>
    </row>
    <row r="51" spans="1:7" x14ac:dyDescent="0.3">
      <c r="A51" s="274"/>
      <c r="B51" s="274"/>
      <c r="C51" s="262"/>
      <c r="D51" s="262"/>
      <c r="E51" s="262"/>
      <c r="F51" s="262"/>
      <c r="G51" s="276"/>
    </row>
    <row r="52" spans="1:7" x14ac:dyDescent="0.3">
      <c r="A52" s="274"/>
      <c r="B52" s="274"/>
      <c r="C52" s="262"/>
      <c r="D52" s="262"/>
      <c r="E52" s="262"/>
      <c r="F52" s="262"/>
      <c r="G52" s="276"/>
    </row>
    <row r="53" spans="1:7" x14ac:dyDescent="0.3">
      <c r="A53" s="274"/>
      <c r="B53" s="274"/>
      <c r="C53" s="262"/>
      <c r="D53" s="262"/>
      <c r="E53" s="262"/>
      <c r="F53" s="262"/>
      <c r="G53" s="276"/>
    </row>
    <row r="54" spans="1:7" x14ac:dyDescent="0.3">
      <c r="A54" s="274"/>
      <c r="B54" s="274"/>
      <c r="C54" s="262"/>
      <c r="D54" s="262"/>
      <c r="E54" s="262"/>
      <c r="F54" s="262"/>
      <c r="G54" s="276"/>
    </row>
    <row r="55" spans="1:7" x14ac:dyDescent="0.3">
      <c r="A55" s="274"/>
      <c r="B55" s="274"/>
      <c r="C55" s="262"/>
      <c r="D55" s="262"/>
      <c r="E55" s="262"/>
      <c r="F55" s="262"/>
      <c r="G55" s="276"/>
    </row>
    <row r="56" spans="1:7" x14ac:dyDescent="0.3">
      <c r="A56" s="274"/>
      <c r="B56" s="274"/>
      <c r="C56" s="262"/>
      <c r="D56" s="262"/>
      <c r="E56" s="262"/>
      <c r="F56" s="262"/>
      <c r="G56" s="276"/>
    </row>
    <row r="57" spans="1:7" x14ac:dyDescent="0.3">
      <c r="A57" s="274"/>
      <c r="B57" s="274"/>
      <c r="C57" s="262"/>
      <c r="D57" s="262"/>
      <c r="E57" s="262"/>
      <c r="F57" s="262"/>
      <c r="G57" s="276"/>
    </row>
    <row r="58" spans="1:7" x14ac:dyDescent="0.3">
      <c r="A58" s="274"/>
      <c r="B58" s="274"/>
      <c r="C58" s="262"/>
      <c r="D58" s="262"/>
      <c r="E58" s="262"/>
      <c r="F58" s="262"/>
      <c r="G58" s="276"/>
    </row>
    <row r="59" spans="1:7" x14ac:dyDescent="0.3">
      <c r="A59" s="274"/>
      <c r="B59" s="274"/>
      <c r="C59" s="262"/>
      <c r="D59" s="262"/>
      <c r="E59" s="262"/>
      <c r="F59" s="262"/>
      <c r="G59" s="276"/>
    </row>
    <row r="60" spans="1:7" x14ac:dyDescent="0.3">
      <c r="A60" s="274"/>
      <c r="B60" s="274"/>
      <c r="C60" s="262"/>
      <c r="D60" s="262"/>
      <c r="E60" s="262"/>
      <c r="F60" s="262"/>
      <c r="G60" s="276"/>
    </row>
    <row r="61" spans="1:7" x14ac:dyDescent="0.3">
      <c r="A61" s="274"/>
      <c r="B61" s="274"/>
      <c r="C61" s="262"/>
      <c r="D61" s="262"/>
      <c r="E61" s="262"/>
      <c r="F61" s="262"/>
      <c r="G61" s="276"/>
    </row>
    <row r="62" spans="1:7" x14ac:dyDescent="0.3">
      <c r="A62" s="274"/>
      <c r="B62" s="274"/>
      <c r="C62" s="262"/>
      <c r="D62" s="262"/>
      <c r="E62" s="262"/>
      <c r="F62" s="262"/>
      <c r="G62" s="276"/>
    </row>
    <row r="63" spans="1:7" x14ac:dyDescent="0.3">
      <c r="A63" s="274"/>
      <c r="B63" s="308"/>
      <c r="C63" s="309"/>
      <c r="D63" s="309"/>
      <c r="E63" s="262"/>
      <c r="F63" s="309"/>
      <c r="G63" s="276"/>
    </row>
    <row r="64" spans="1:7" x14ac:dyDescent="0.3">
      <c r="A64" s="274"/>
      <c r="B64" s="274"/>
      <c r="C64" s="262"/>
      <c r="D64" s="262"/>
      <c r="E64" s="262"/>
      <c r="F64" s="262"/>
      <c r="G64" s="276"/>
    </row>
    <row r="65" spans="1:7" x14ac:dyDescent="0.3">
      <c r="A65" s="274"/>
      <c r="B65" s="274"/>
      <c r="C65" s="262"/>
      <c r="D65" s="262"/>
      <c r="E65" s="262"/>
      <c r="F65" s="262"/>
      <c r="G65" s="276"/>
    </row>
    <row r="66" spans="1:7" x14ac:dyDescent="0.3">
      <c r="A66" s="274"/>
      <c r="B66" s="274"/>
      <c r="C66" s="262"/>
      <c r="D66" s="262"/>
      <c r="E66" s="262"/>
      <c r="F66" s="262"/>
      <c r="G66" s="276"/>
    </row>
    <row r="67" spans="1:7" x14ac:dyDescent="0.3">
      <c r="A67" s="274"/>
      <c r="B67" s="308"/>
      <c r="C67" s="309"/>
      <c r="D67" s="309"/>
      <c r="E67" s="262"/>
      <c r="F67" s="309"/>
      <c r="G67" s="276"/>
    </row>
    <row r="68" spans="1:7" x14ac:dyDescent="0.3">
      <c r="A68" s="274"/>
      <c r="B68" s="276"/>
      <c r="C68" s="262"/>
      <c r="D68" s="262"/>
      <c r="E68" s="262"/>
      <c r="F68" s="262"/>
      <c r="G68" s="276"/>
    </row>
    <row r="69" spans="1:7" x14ac:dyDescent="0.3">
      <c r="A69" s="274"/>
      <c r="B69" s="274"/>
      <c r="C69" s="262"/>
      <c r="D69" s="262"/>
      <c r="E69" s="262"/>
      <c r="F69" s="262"/>
      <c r="G69" s="276"/>
    </row>
    <row r="70" spans="1:7" x14ac:dyDescent="0.3">
      <c r="A70" s="274"/>
      <c r="B70" s="276"/>
      <c r="C70" s="262"/>
      <c r="D70" s="262"/>
      <c r="E70" s="262"/>
      <c r="F70" s="262"/>
      <c r="G70" s="276"/>
    </row>
    <row r="71" spans="1:7" x14ac:dyDescent="0.3">
      <c r="A71" s="274"/>
      <c r="B71" s="276"/>
      <c r="C71" s="262"/>
      <c r="D71" s="262"/>
      <c r="E71" s="262"/>
      <c r="F71" s="262"/>
      <c r="G71" s="276"/>
    </row>
    <row r="72" spans="1:7" x14ac:dyDescent="0.3">
      <c r="A72" s="274"/>
      <c r="B72" s="276"/>
      <c r="C72" s="262"/>
      <c r="D72" s="262"/>
      <c r="E72" s="262"/>
      <c r="F72" s="262"/>
      <c r="G72" s="276"/>
    </row>
    <row r="73" spans="1:7" x14ac:dyDescent="0.3">
      <c r="A73" s="274"/>
      <c r="B73" s="276"/>
      <c r="C73" s="262"/>
      <c r="D73" s="262"/>
      <c r="E73" s="262"/>
      <c r="F73" s="262"/>
      <c r="G73" s="276"/>
    </row>
    <row r="74" spans="1:7" x14ac:dyDescent="0.3">
      <c r="A74" s="274"/>
      <c r="B74" s="276"/>
      <c r="C74" s="262"/>
      <c r="D74" s="262"/>
      <c r="E74" s="262"/>
      <c r="F74" s="262"/>
      <c r="G74" s="276"/>
    </row>
    <row r="75" spans="1:7" x14ac:dyDescent="0.3">
      <c r="A75" s="274"/>
      <c r="B75" s="276"/>
      <c r="C75" s="262"/>
      <c r="D75" s="262"/>
      <c r="E75" s="262"/>
      <c r="F75" s="262"/>
      <c r="G75" s="276"/>
    </row>
    <row r="76" spans="1:7" x14ac:dyDescent="0.3">
      <c r="A76" s="274"/>
      <c r="B76" s="276"/>
      <c r="C76" s="262"/>
      <c r="D76" s="262"/>
      <c r="E76" s="262"/>
      <c r="F76" s="262"/>
      <c r="G76" s="276"/>
    </row>
    <row r="77" spans="1:7" x14ac:dyDescent="0.3">
      <c r="A77" s="274"/>
      <c r="B77" s="276"/>
      <c r="C77" s="262"/>
      <c r="D77" s="262"/>
      <c r="E77" s="262"/>
      <c r="F77" s="262"/>
      <c r="G77" s="276"/>
    </row>
    <row r="78" spans="1:7" x14ac:dyDescent="0.3">
      <c r="A78" s="274"/>
      <c r="B78" s="276"/>
      <c r="C78" s="262"/>
      <c r="D78" s="262"/>
      <c r="E78" s="262"/>
      <c r="F78" s="262"/>
      <c r="G78" s="276"/>
    </row>
    <row r="79" spans="1:7" x14ac:dyDescent="0.3">
      <c r="A79" s="274"/>
      <c r="B79" s="303"/>
      <c r="C79" s="262"/>
      <c r="D79" s="262"/>
      <c r="E79" s="262"/>
      <c r="F79" s="262"/>
      <c r="G79" s="276"/>
    </row>
    <row r="80" spans="1:7" x14ac:dyDescent="0.3">
      <c r="A80" s="274"/>
      <c r="B80" s="303"/>
      <c r="C80" s="262"/>
      <c r="D80" s="262"/>
      <c r="E80" s="262"/>
      <c r="F80" s="262"/>
      <c r="G80" s="276"/>
    </row>
    <row r="81" spans="1:7" x14ac:dyDescent="0.3">
      <c r="A81" s="274"/>
      <c r="B81" s="303"/>
      <c r="C81" s="262"/>
      <c r="D81" s="262"/>
      <c r="E81" s="262"/>
      <c r="F81" s="262"/>
      <c r="G81" s="276"/>
    </row>
    <row r="82" spans="1:7" x14ac:dyDescent="0.3">
      <c r="A82" s="274"/>
      <c r="B82" s="303"/>
      <c r="C82" s="262"/>
      <c r="D82" s="262"/>
      <c r="E82" s="262"/>
      <c r="F82" s="262"/>
      <c r="G82" s="276"/>
    </row>
    <row r="83" spans="1:7" x14ac:dyDescent="0.3">
      <c r="A83" s="274"/>
      <c r="B83" s="303"/>
      <c r="C83" s="262"/>
      <c r="D83" s="262"/>
      <c r="E83" s="262"/>
      <c r="F83" s="262"/>
      <c r="G83" s="276"/>
    </row>
    <row r="84" spans="1:7" x14ac:dyDescent="0.3">
      <c r="A84" s="274"/>
      <c r="B84" s="303"/>
      <c r="C84" s="262"/>
      <c r="D84" s="262"/>
      <c r="E84" s="262"/>
      <c r="F84" s="262"/>
      <c r="G84" s="276"/>
    </row>
    <row r="85" spans="1:7" x14ac:dyDescent="0.3">
      <c r="A85" s="274"/>
      <c r="B85" s="303"/>
      <c r="C85" s="262"/>
      <c r="D85" s="262"/>
      <c r="E85" s="262"/>
      <c r="F85" s="262"/>
      <c r="G85" s="276"/>
    </row>
    <row r="86" spans="1:7" x14ac:dyDescent="0.3">
      <c r="A86" s="274"/>
      <c r="B86" s="303"/>
      <c r="C86" s="262"/>
      <c r="D86" s="262"/>
      <c r="E86" s="262"/>
      <c r="F86" s="262"/>
      <c r="G86" s="276"/>
    </row>
    <row r="87" spans="1:7" x14ac:dyDescent="0.3">
      <c r="A87" s="274"/>
      <c r="B87" s="303"/>
      <c r="C87" s="262"/>
      <c r="D87" s="262"/>
      <c r="E87" s="262"/>
      <c r="F87" s="262"/>
      <c r="G87" s="276"/>
    </row>
    <row r="88" spans="1:7" x14ac:dyDescent="0.3">
      <c r="A88" s="274"/>
      <c r="B88" s="303"/>
      <c r="C88" s="262"/>
      <c r="D88" s="262"/>
      <c r="E88" s="262"/>
      <c r="F88" s="262"/>
      <c r="G88" s="276"/>
    </row>
    <row r="89" spans="1:7" x14ac:dyDescent="0.3">
      <c r="A89" s="297"/>
      <c r="B89" s="297"/>
      <c r="C89" s="297"/>
      <c r="D89" s="297"/>
      <c r="E89" s="297"/>
      <c r="F89" s="297"/>
      <c r="G89" s="297"/>
    </row>
    <row r="90" spans="1:7" x14ac:dyDescent="0.3">
      <c r="A90" s="274"/>
      <c r="B90" s="276"/>
      <c r="C90" s="262"/>
      <c r="D90" s="262"/>
      <c r="E90" s="262"/>
      <c r="F90" s="262"/>
      <c r="G90" s="276"/>
    </row>
    <row r="91" spans="1:7" x14ac:dyDescent="0.3">
      <c r="A91" s="274"/>
      <c r="B91" s="276"/>
      <c r="C91" s="262"/>
      <c r="D91" s="262"/>
      <c r="E91" s="262"/>
      <c r="F91" s="262"/>
      <c r="G91" s="276"/>
    </row>
    <row r="92" spans="1:7" x14ac:dyDescent="0.3">
      <c r="A92" s="274"/>
      <c r="B92" s="276"/>
      <c r="C92" s="262"/>
      <c r="D92" s="262"/>
      <c r="E92" s="262"/>
      <c r="F92" s="262"/>
      <c r="G92" s="276"/>
    </row>
    <row r="93" spans="1:7" x14ac:dyDescent="0.3">
      <c r="A93" s="274"/>
      <c r="B93" s="276"/>
      <c r="C93" s="262"/>
      <c r="D93" s="262"/>
      <c r="E93" s="262"/>
      <c r="F93" s="262"/>
      <c r="G93" s="276"/>
    </row>
    <row r="94" spans="1:7" x14ac:dyDescent="0.3">
      <c r="A94" s="274"/>
      <c r="B94" s="276"/>
      <c r="C94" s="262"/>
      <c r="D94" s="262"/>
      <c r="E94" s="262"/>
      <c r="F94" s="262"/>
      <c r="G94" s="276"/>
    </row>
    <row r="95" spans="1:7" x14ac:dyDescent="0.3">
      <c r="A95" s="274"/>
      <c r="B95" s="276"/>
      <c r="C95" s="262"/>
      <c r="D95" s="262"/>
      <c r="E95" s="262"/>
      <c r="F95" s="262"/>
      <c r="G95" s="276"/>
    </row>
    <row r="96" spans="1:7" x14ac:dyDescent="0.3">
      <c r="A96" s="274"/>
      <c r="B96" s="276"/>
      <c r="C96" s="262"/>
      <c r="D96" s="262"/>
      <c r="E96" s="262"/>
      <c r="F96" s="262"/>
      <c r="G96" s="276"/>
    </row>
    <row r="97" spans="1:7" x14ac:dyDescent="0.3">
      <c r="A97" s="274"/>
      <c r="B97" s="276"/>
      <c r="C97" s="262"/>
      <c r="D97" s="262"/>
      <c r="E97" s="262"/>
      <c r="F97" s="262"/>
      <c r="G97" s="276"/>
    </row>
    <row r="98" spans="1:7" x14ac:dyDescent="0.3">
      <c r="A98" s="274"/>
      <c r="B98" s="276"/>
      <c r="C98" s="262"/>
      <c r="D98" s="262"/>
      <c r="E98" s="262"/>
      <c r="F98" s="262"/>
      <c r="G98" s="276"/>
    </row>
    <row r="99" spans="1:7" x14ac:dyDescent="0.3">
      <c r="A99" s="274"/>
      <c r="B99" s="276"/>
      <c r="C99" s="262"/>
      <c r="D99" s="262"/>
      <c r="E99" s="262"/>
      <c r="F99" s="262"/>
      <c r="G99" s="276"/>
    </row>
    <row r="100" spans="1:7" x14ac:dyDescent="0.3">
      <c r="A100" s="274"/>
      <c r="B100" s="276"/>
      <c r="C100" s="262"/>
      <c r="D100" s="262"/>
      <c r="E100" s="262"/>
      <c r="F100" s="262"/>
      <c r="G100" s="276"/>
    </row>
    <row r="101" spans="1:7" x14ac:dyDescent="0.3">
      <c r="A101" s="274"/>
      <c r="B101" s="276"/>
      <c r="C101" s="262"/>
      <c r="D101" s="262"/>
      <c r="E101" s="262"/>
      <c r="F101" s="262"/>
      <c r="G101" s="276"/>
    </row>
    <row r="102" spans="1:7" x14ac:dyDescent="0.3">
      <c r="A102" s="274"/>
      <c r="B102" s="276"/>
      <c r="C102" s="262"/>
      <c r="D102" s="262"/>
      <c r="E102" s="262"/>
      <c r="F102" s="262"/>
      <c r="G102" s="276"/>
    </row>
    <row r="103" spans="1:7" x14ac:dyDescent="0.3">
      <c r="A103" s="274"/>
      <c r="B103" s="276"/>
      <c r="C103" s="262"/>
      <c r="D103" s="262"/>
      <c r="E103" s="262"/>
      <c r="F103" s="262"/>
      <c r="G103" s="276"/>
    </row>
    <row r="104" spans="1:7" x14ac:dyDescent="0.3">
      <c r="A104" s="274"/>
      <c r="B104" s="276"/>
      <c r="C104" s="262"/>
      <c r="D104" s="262"/>
      <c r="E104" s="262"/>
      <c r="F104" s="262"/>
      <c r="G104" s="276"/>
    </row>
    <row r="105" spans="1:7" x14ac:dyDescent="0.3">
      <c r="A105" s="274"/>
      <c r="B105" s="276"/>
      <c r="C105" s="262"/>
      <c r="D105" s="262"/>
      <c r="E105" s="262"/>
      <c r="F105" s="262"/>
      <c r="G105" s="276"/>
    </row>
    <row r="106" spans="1:7" x14ac:dyDescent="0.3">
      <c r="A106" s="274"/>
      <c r="B106" s="276"/>
      <c r="C106" s="262"/>
      <c r="D106" s="262"/>
      <c r="E106" s="262"/>
      <c r="F106" s="262"/>
      <c r="G106" s="276"/>
    </row>
    <row r="107" spans="1:7" x14ac:dyDescent="0.3">
      <c r="A107" s="274"/>
      <c r="B107" s="276"/>
      <c r="C107" s="262"/>
      <c r="D107" s="262"/>
      <c r="E107" s="262"/>
      <c r="F107" s="262"/>
      <c r="G107" s="276"/>
    </row>
    <row r="108" spans="1:7" x14ac:dyDescent="0.3">
      <c r="A108" s="274"/>
      <c r="B108" s="276"/>
      <c r="C108" s="262"/>
      <c r="D108" s="262"/>
      <c r="E108" s="262"/>
      <c r="F108" s="262"/>
      <c r="G108" s="276"/>
    </row>
    <row r="109" spans="1:7" x14ac:dyDescent="0.3">
      <c r="A109" s="274"/>
      <c r="B109" s="276"/>
      <c r="C109" s="262"/>
      <c r="D109" s="262"/>
      <c r="E109" s="262"/>
      <c r="F109" s="262"/>
      <c r="G109" s="276"/>
    </row>
    <row r="110" spans="1:7" x14ac:dyDescent="0.3">
      <c r="A110" s="274"/>
      <c r="B110" s="276"/>
      <c r="C110" s="262"/>
      <c r="D110" s="262"/>
      <c r="E110" s="262"/>
      <c r="F110" s="262"/>
      <c r="G110" s="276"/>
    </row>
    <row r="111" spans="1:7" x14ac:dyDescent="0.3">
      <c r="A111" s="274"/>
      <c r="B111" s="276"/>
      <c r="C111" s="262"/>
      <c r="D111" s="262"/>
      <c r="E111" s="262"/>
      <c r="F111" s="262"/>
      <c r="G111" s="276"/>
    </row>
    <row r="112" spans="1:7" x14ac:dyDescent="0.3">
      <c r="A112" s="274"/>
      <c r="B112" s="276"/>
      <c r="C112" s="262"/>
      <c r="D112" s="262"/>
      <c r="E112" s="262"/>
      <c r="F112" s="262"/>
      <c r="G112" s="276"/>
    </row>
    <row r="113" spans="1:7" x14ac:dyDescent="0.3">
      <c r="A113" s="274"/>
      <c r="B113" s="276"/>
      <c r="C113" s="262"/>
      <c r="D113" s="262"/>
      <c r="E113" s="262"/>
      <c r="F113" s="262"/>
      <c r="G113" s="276"/>
    </row>
    <row r="114" spans="1:7" x14ac:dyDescent="0.3">
      <c r="A114" s="274"/>
      <c r="B114" s="276"/>
      <c r="C114" s="262"/>
      <c r="D114" s="262"/>
      <c r="E114" s="262"/>
      <c r="F114" s="262"/>
      <c r="G114" s="276"/>
    </row>
    <row r="115" spans="1:7" x14ac:dyDescent="0.3">
      <c r="A115" s="274"/>
      <c r="B115" s="276"/>
      <c r="C115" s="262"/>
      <c r="D115" s="262"/>
      <c r="E115" s="262"/>
      <c r="F115" s="262"/>
      <c r="G115" s="276"/>
    </row>
    <row r="116" spans="1:7" x14ac:dyDescent="0.3">
      <c r="A116" s="274"/>
      <c r="B116" s="276"/>
      <c r="C116" s="262"/>
      <c r="D116" s="262"/>
      <c r="E116" s="262"/>
      <c r="F116" s="262"/>
      <c r="G116" s="276"/>
    </row>
    <row r="117" spans="1:7" x14ac:dyDescent="0.3">
      <c r="A117" s="274"/>
      <c r="B117" s="276"/>
      <c r="C117" s="262"/>
      <c r="D117" s="262"/>
      <c r="E117" s="262"/>
      <c r="F117" s="262"/>
      <c r="G117" s="276"/>
    </row>
    <row r="118" spans="1:7" x14ac:dyDescent="0.3">
      <c r="A118" s="274"/>
      <c r="B118" s="276"/>
      <c r="C118" s="262"/>
      <c r="D118" s="262"/>
      <c r="E118" s="262"/>
      <c r="F118" s="262"/>
      <c r="G118" s="276"/>
    </row>
    <row r="119" spans="1:7" x14ac:dyDescent="0.3">
      <c r="A119" s="274"/>
      <c r="B119" s="276"/>
      <c r="C119" s="262"/>
      <c r="D119" s="262"/>
      <c r="E119" s="262"/>
      <c r="F119" s="262"/>
      <c r="G119" s="276"/>
    </row>
    <row r="120" spans="1:7" x14ac:dyDescent="0.3">
      <c r="A120" s="274"/>
      <c r="B120" s="276"/>
      <c r="C120" s="262"/>
      <c r="D120" s="262"/>
      <c r="E120" s="262"/>
      <c r="F120" s="262"/>
      <c r="G120" s="276"/>
    </row>
    <row r="121" spans="1:7" x14ac:dyDescent="0.3">
      <c r="A121" s="274"/>
      <c r="B121" s="276"/>
      <c r="C121" s="262"/>
      <c r="D121" s="262"/>
      <c r="E121" s="262"/>
      <c r="F121" s="262"/>
      <c r="G121" s="276"/>
    </row>
    <row r="122" spans="1:7" x14ac:dyDescent="0.3">
      <c r="A122" s="274"/>
      <c r="B122" s="276"/>
      <c r="C122" s="262"/>
      <c r="D122" s="262"/>
      <c r="E122" s="262"/>
      <c r="F122" s="262"/>
      <c r="G122" s="276"/>
    </row>
    <row r="123" spans="1:7" x14ac:dyDescent="0.3">
      <c r="A123" s="274"/>
      <c r="B123" s="276"/>
      <c r="C123" s="262"/>
      <c r="D123" s="262"/>
      <c r="E123" s="262"/>
      <c r="F123" s="262"/>
      <c r="G123" s="276"/>
    </row>
    <row r="124" spans="1:7" x14ac:dyDescent="0.3">
      <c r="A124" s="274"/>
      <c r="B124" s="276"/>
      <c r="C124" s="262"/>
      <c r="D124" s="262"/>
      <c r="E124" s="262"/>
      <c r="F124" s="262"/>
      <c r="G124" s="276"/>
    </row>
    <row r="125" spans="1:7" x14ac:dyDescent="0.3">
      <c r="A125" s="274"/>
      <c r="B125" s="276"/>
      <c r="C125" s="262"/>
      <c r="D125" s="262"/>
      <c r="E125" s="262"/>
      <c r="F125" s="262"/>
      <c r="G125" s="276"/>
    </row>
    <row r="126" spans="1:7" x14ac:dyDescent="0.3">
      <c r="A126" s="274"/>
      <c r="B126" s="276"/>
      <c r="C126" s="262"/>
      <c r="D126" s="262"/>
      <c r="E126" s="262"/>
      <c r="F126" s="262"/>
      <c r="G126" s="276"/>
    </row>
    <row r="127" spans="1:7" x14ac:dyDescent="0.3">
      <c r="A127" s="274"/>
      <c r="B127" s="276"/>
      <c r="C127" s="262"/>
      <c r="D127" s="262"/>
      <c r="E127" s="262"/>
      <c r="F127" s="262"/>
      <c r="G127" s="276"/>
    </row>
    <row r="128" spans="1:7" x14ac:dyDescent="0.3">
      <c r="A128" s="274"/>
      <c r="B128" s="276"/>
      <c r="C128" s="262"/>
      <c r="D128" s="262"/>
      <c r="E128" s="262"/>
      <c r="F128" s="262"/>
      <c r="G128" s="276"/>
    </row>
    <row r="129" spans="1:7" x14ac:dyDescent="0.3">
      <c r="A129" s="274"/>
      <c r="B129" s="276"/>
      <c r="C129" s="262"/>
      <c r="D129" s="262"/>
      <c r="E129" s="262"/>
      <c r="F129" s="262"/>
      <c r="G129" s="276"/>
    </row>
    <row r="130" spans="1:7" x14ac:dyDescent="0.3">
      <c r="A130" s="274"/>
      <c r="B130" s="276"/>
      <c r="C130" s="262"/>
      <c r="D130" s="262"/>
      <c r="E130" s="262"/>
      <c r="F130" s="262"/>
      <c r="G130" s="276"/>
    </row>
    <row r="131" spans="1:7" x14ac:dyDescent="0.3">
      <c r="A131" s="274"/>
      <c r="B131" s="276"/>
      <c r="C131" s="262"/>
      <c r="D131" s="262"/>
      <c r="E131" s="262"/>
      <c r="F131" s="262"/>
      <c r="G131" s="276"/>
    </row>
    <row r="132" spans="1:7" x14ac:dyDescent="0.3">
      <c r="A132" s="274"/>
      <c r="B132" s="276"/>
      <c r="C132" s="262"/>
      <c r="D132" s="262"/>
      <c r="E132" s="262"/>
      <c r="F132" s="262"/>
      <c r="G132" s="276"/>
    </row>
    <row r="133" spans="1:7" x14ac:dyDescent="0.3">
      <c r="A133" s="274"/>
      <c r="B133" s="276"/>
      <c r="C133" s="262"/>
      <c r="D133" s="262"/>
      <c r="E133" s="262"/>
      <c r="F133" s="262"/>
      <c r="G133" s="276"/>
    </row>
    <row r="134" spans="1:7" x14ac:dyDescent="0.3">
      <c r="A134" s="274"/>
      <c r="B134" s="276"/>
      <c r="C134" s="262"/>
      <c r="D134" s="262"/>
      <c r="E134" s="262"/>
      <c r="F134" s="262"/>
      <c r="G134" s="276"/>
    </row>
    <row r="135" spans="1:7" x14ac:dyDescent="0.3">
      <c r="A135" s="274"/>
      <c r="B135" s="276"/>
      <c r="C135" s="262"/>
      <c r="D135" s="262"/>
      <c r="E135" s="262"/>
      <c r="F135" s="262"/>
      <c r="G135" s="276"/>
    </row>
    <row r="136" spans="1:7" x14ac:dyDescent="0.3">
      <c r="A136" s="274"/>
      <c r="B136" s="276"/>
      <c r="C136" s="262"/>
      <c r="D136" s="262"/>
      <c r="E136" s="262"/>
      <c r="F136" s="262"/>
      <c r="G136" s="276"/>
    </row>
    <row r="137" spans="1:7" x14ac:dyDescent="0.3">
      <c r="A137" s="274"/>
      <c r="B137" s="276"/>
      <c r="C137" s="262"/>
      <c r="D137" s="262"/>
      <c r="E137" s="262"/>
      <c r="F137" s="262"/>
      <c r="G137" s="276"/>
    </row>
    <row r="138" spans="1:7" x14ac:dyDescent="0.3">
      <c r="A138" s="274"/>
      <c r="B138" s="276"/>
      <c r="C138" s="262"/>
      <c r="D138" s="262"/>
      <c r="E138" s="262"/>
      <c r="F138" s="262"/>
      <c r="G138" s="276"/>
    </row>
    <row r="139" spans="1:7" x14ac:dyDescent="0.3">
      <c r="A139" s="274"/>
      <c r="B139" s="276"/>
      <c r="C139" s="262"/>
      <c r="D139" s="262"/>
      <c r="E139" s="262"/>
      <c r="F139" s="262"/>
      <c r="G139" s="276"/>
    </row>
    <row r="140" spans="1:7" x14ac:dyDescent="0.3">
      <c r="A140" s="297"/>
      <c r="B140" s="297"/>
      <c r="C140" s="297"/>
      <c r="D140" s="297"/>
      <c r="E140" s="297"/>
      <c r="F140" s="297"/>
      <c r="G140" s="297"/>
    </row>
    <row r="141" spans="1:7" x14ac:dyDescent="0.3">
      <c r="A141" s="274"/>
      <c r="B141" s="274"/>
      <c r="C141" s="262"/>
      <c r="D141" s="262"/>
      <c r="E141" s="310"/>
      <c r="F141" s="262"/>
      <c r="G141" s="276"/>
    </row>
    <row r="142" spans="1:7" x14ac:dyDescent="0.3">
      <c r="A142" s="274"/>
      <c r="B142" s="274"/>
      <c r="C142" s="262"/>
      <c r="D142" s="262"/>
      <c r="E142" s="310"/>
      <c r="F142" s="262"/>
      <c r="G142" s="276"/>
    </row>
    <row r="143" spans="1:7" x14ac:dyDescent="0.3">
      <c r="A143" s="274"/>
      <c r="B143" s="274"/>
      <c r="C143" s="262"/>
      <c r="D143" s="262"/>
      <c r="E143" s="310"/>
      <c r="F143" s="262"/>
      <c r="G143" s="276"/>
    </row>
    <row r="144" spans="1:7" x14ac:dyDescent="0.3">
      <c r="A144" s="274"/>
      <c r="B144" s="274"/>
      <c r="C144" s="262"/>
      <c r="D144" s="262"/>
      <c r="E144" s="310"/>
      <c r="F144" s="262"/>
      <c r="G144" s="276"/>
    </row>
    <row r="145" spans="1:7" x14ac:dyDescent="0.3">
      <c r="A145" s="274"/>
      <c r="B145" s="274"/>
      <c r="C145" s="262"/>
      <c r="D145" s="262"/>
      <c r="E145" s="310"/>
      <c r="F145" s="262"/>
      <c r="G145" s="276"/>
    </row>
    <row r="146" spans="1:7" x14ac:dyDescent="0.3">
      <c r="A146" s="274"/>
      <c r="B146" s="274"/>
      <c r="C146" s="262"/>
      <c r="D146" s="262"/>
      <c r="E146" s="310"/>
      <c r="F146" s="262"/>
      <c r="G146" s="276"/>
    </row>
    <row r="147" spans="1:7" x14ac:dyDescent="0.3">
      <c r="A147" s="274"/>
      <c r="B147" s="274"/>
      <c r="C147" s="262"/>
      <c r="D147" s="262"/>
      <c r="E147" s="310"/>
      <c r="F147" s="262"/>
      <c r="G147" s="276"/>
    </row>
    <row r="148" spans="1:7" x14ac:dyDescent="0.3">
      <c r="A148" s="274"/>
      <c r="B148" s="274"/>
      <c r="C148" s="262"/>
      <c r="D148" s="262"/>
      <c r="E148" s="310"/>
      <c r="F148" s="262"/>
      <c r="G148" s="276"/>
    </row>
    <row r="149" spans="1:7" x14ac:dyDescent="0.3">
      <c r="A149" s="274"/>
      <c r="B149" s="274"/>
      <c r="C149" s="262"/>
      <c r="D149" s="262"/>
      <c r="E149" s="310"/>
      <c r="F149" s="262"/>
      <c r="G149" s="276"/>
    </row>
    <row r="150" spans="1:7" x14ac:dyDescent="0.3">
      <c r="A150" s="297"/>
      <c r="B150" s="297"/>
      <c r="C150" s="297"/>
      <c r="D150" s="297"/>
      <c r="E150" s="297"/>
      <c r="F150" s="297"/>
      <c r="G150" s="297"/>
    </row>
    <row r="151" spans="1:7" x14ac:dyDescent="0.3">
      <c r="A151" s="274"/>
      <c r="B151" s="274"/>
      <c r="C151" s="262"/>
      <c r="D151" s="262"/>
      <c r="E151" s="310"/>
      <c r="F151" s="262"/>
      <c r="G151" s="276"/>
    </row>
    <row r="152" spans="1:7" x14ac:dyDescent="0.3">
      <c r="A152" s="274"/>
      <c r="B152" s="274"/>
      <c r="C152" s="262"/>
      <c r="D152" s="262"/>
      <c r="E152" s="310"/>
      <c r="F152" s="262"/>
      <c r="G152" s="276"/>
    </row>
    <row r="153" spans="1:7" x14ac:dyDescent="0.3">
      <c r="A153" s="274"/>
      <c r="B153" s="274"/>
      <c r="C153" s="262"/>
      <c r="D153" s="262"/>
      <c r="E153" s="310"/>
      <c r="F153" s="262"/>
      <c r="G153" s="276"/>
    </row>
    <row r="154" spans="1:7" x14ac:dyDescent="0.3">
      <c r="A154" s="274"/>
      <c r="B154" s="274"/>
      <c r="C154" s="274"/>
      <c r="D154" s="274"/>
      <c r="E154" s="273"/>
      <c r="F154" s="274"/>
      <c r="G154" s="276"/>
    </row>
    <row r="155" spans="1:7" x14ac:dyDescent="0.3">
      <c r="A155" s="274"/>
      <c r="B155" s="274"/>
      <c r="C155" s="274"/>
      <c r="D155" s="274"/>
      <c r="E155" s="273"/>
      <c r="F155" s="274"/>
      <c r="G155" s="276"/>
    </row>
    <row r="156" spans="1:7" x14ac:dyDescent="0.3">
      <c r="A156" s="274"/>
      <c r="B156" s="274"/>
      <c r="C156" s="274"/>
      <c r="D156" s="274"/>
      <c r="E156" s="273"/>
      <c r="F156" s="274"/>
      <c r="G156" s="276"/>
    </row>
    <row r="157" spans="1:7" x14ac:dyDescent="0.3">
      <c r="A157" s="274"/>
      <c r="B157" s="274"/>
      <c r="C157" s="274"/>
      <c r="D157" s="274"/>
      <c r="E157" s="273"/>
      <c r="F157" s="274"/>
      <c r="G157" s="276"/>
    </row>
    <row r="158" spans="1:7" x14ac:dyDescent="0.3">
      <c r="A158" s="274"/>
      <c r="B158" s="274"/>
      <c r="C158" s="274"/>
      <c r="D158" s="274"/>
      <c r="E158" s="273"/>
      <c r="F158" s="274"/>
      <c r="G158" s="276"/>
    </row>
    <row r="159" spans="1:7" x14ac:dyDescent="0.3">
      <c r="A159" s="274"/>
      <c r="B159" s="274"/>
      <c r="C159" s="274"/>
      <c r="D159" s="274"/>
      <c r="E159" s="273"/>
      <c r="F159" s="274"/>
      <c r="G159" s="276"/>
    </row>
    <row r="160" spans="1:7" x14ac:dyDescent="0.3">
      <c r="A160" s="297"/>
      <c r="B160" s="297"/>
      <c r="C160" s="297"/>
      <c r="D160" s="297"/>
      <c r="E160" s="297"/>
      <c r="F160" s="297"/>
      <c r="G160" s="297"/>
    </row>
    <row r="161" spans="1:7" x14ac:dyDescent="0.3">
      <c r="A161" s="274"/>
      <c r="B161" s="311"/>
      <c r="C161" s="262"/>
      <c r="D161" s="262"/>
      <c r="E161" s="310"/>
      <c r="F161" s="262"/>
      <c r="G161" s="276"/>
    </row>
    <row r="162" spans="1:7" x14ac:dyDescent="0.3">
      <c r="A162" s="274"/>
      <c r="B162" s="311"/>
      <c r="C162" s="262"/>
      <c r="D162" s="262"/>
      <c r="E162" s="310"/>
      <c r="F162" s="262"/>
      <c r="G162" s="276"/>
    </row>
    <row r="163" spans="1:7" x14ac:dyDescent="0.3">
      <c r="A163" s="274"/>
      <c r="B163" s="311"/>
      <c r="C163" s="262"/>
      <c r="D163" s="262"/>
      <c r="E163" s="262"/>
      <c r="F163" s="262"/>
      <c r="G163" s="276"/>
    </row>
    <row r="164" spans="1:7" x14ac:dyDescent="0.3">
      <c r="A164" s="274"/>
      <c r="B164" s="311"/>
      <c r="C164" s="262"/>
      <c r="D164" s="262"/>
      <c r="E164" s="262"/>
      <c r="F164" s="262"/>
      <c r="G164" s="276"/>
    </row>
    <row r="165" spans="1:7" x14ac:dyDescent="0.3">
      <c r="A165" s="274"/>
      <c r="B165" s="311"/>
      <c r="C165" s="262"/>
      <c r="D165" s="262"/>
      <c r="E165" s="262"/>
      <c r="F165" s="262"/>
      <c r="G165" s="276"/>
    </row>
    <row r="166" spans="1:7" x14ac:dyDescent="0.3">
      <c r="A166" s="274"/>
      <c r="B166" s="299"/>
      <c r="C166" s="262"/>
      <c r="D166" s="262"/>
      <c r="E166" s="262"/>
      <c r="F166" s="262"/>
      <c r="G166" s="276"/>
    </row>
    <row r="167" spans="1:7" x14ac:dyDescent="0.3">
      <c r="A167" s="274"/>
      <c r="B167" s="299"/>
      <c r="C167" s="262"/>
      <c r="D167" s="262"/>
      <c r="E167" s="262"/>
      <c r="F167" s="262"/>
      <c r="G167" s="276"/>
    </row>
    <row r="168" spans="1:7" x14ac:dyDescent="0.3">
      <c r="A168" s="274"/>
      <c r="B168" s="311"/>
      <c r="C168" s="262"/>
      <c r="D168" s="262"/>
      <c r="E168" s="262"/>
      <c r="F168" s="262"/>
      <c r="G168" s="276"/>
    </row>
    <row r="169" spans="1:7" x14ac:dyDescent="0.3">
      <c r="A169" s="274"/>
      <c r="B169" s="311"/>
      <c r="C169" s="262"/>
      <c r="D169" s="262"/>
      <c r="E169" s="262"/>
      <c r="F169" s="262"/>
      <c r="G169" s="276"/>
    </row>
    <row r="170" spans="1:7" x14ac:dyDescent="0.3">
      <c r="A170" s="297"/>
      <c r="B170" s="297"/>
      <c r="C170" s="297"/>
      <c r="D170" s="297"/>
      <c r="E170" s="297"/>
      <c r="F170" s="297"/>
      <c r="G170" s="297"/>
    </row>
    <row r="171" spans="1:7" x14ac:dyDescent="0.3">
      <c r="A171" s="274"/>
      <c r="B171" s="274"/>
      <c r="C171" s="262"/>
      <c r="D171" s="262"/>
      <c r="E171" s="310"/>
      <c r="F171" s="262"/>
      <c r="G171" s="276"/>
    </row>
    <row r="172" spans="1:7" x14ac:dyDescent="0.3">
      <c r="A172" s="274"/>
      <c r="B172" s="312"/>
      <c r="C172" s="262"/>
      <c r="D172" s="262"/>
      <c r="E172" s="310"/>
      <c r="F172" s="262"/>
      <c r="G172" s="276"/>
    </row>
    <row r="173" spans="1:7" x14ac:dyDescent="0.3">
      <c r="A173" s="274"/>
      <c r="B173" s="312"/>
      <c r="C173" s="262"/>
      <c r="D173" s="262"/>
      <c r="E173" s="310"/>
      <c r="F173" s="262"/>
      <c r="G173" s="276"/>
    </row>
    <row r="174" spans="1:7" x14ac:dyDescent="0.3">
      <c r="A174" s="274"/>
      <c r="B174" s="312"/>
      <c r="C174" s="262"/>
      <c r="D174" s="262"/>
      <c r="E174" s="310"/>
      <c r="F174" s="262"/>
      <c r="G174" s="276"/>
    </row>
    <row r="175" spans="1:7" x14ac:dyDescent="0.3">
      <c r="A175" s="274"/>
      <c r="B175" s="312"/>
      <c r="C175" s="262"/>
      <c r="D175" s="262"/>
      <c r="E175" s="310"/>
      <c r="F175" s="262"/>
      <c r="G175" s="276"/>
    </row>
    <row r="176" spans="1:7" x14ac:dyDescent="0.3">
      <c r="A176" s="274"/>
      <c r="B176" s="276"/>
      <c r="C176" s="276"/>
      <c r="D176" s="276"/>
      <c r="E176" s="276"/>
      <c r="F176" s="276"/>
      <c r="G176" s="276"/>
    </row>
    <row r="177" spans="1:7" x14ac:dyDescent="0.3">
      <c r="A177" s="274"/>
      <c r="B177" s="276"/>
      <c r="C177" s="276"/>
      <c r="D177" s="276"/>
      <c r="E177" s="276"/>
      <c r="F177" s="276"/>
      <c r="G177" s="276"/>
    </row>
    <row r="178" spans="1:7" x14ac:dyDescent="0.3">
      <c r="A178" s="274"/>
      <c r="B178" s="276"/>
      <c r="C178" s="276"/>
      <c r="D178" s="276"/>
      <c r="E178" s="276"/>
      <c r="F178" s="276"/>
      <c r="G178" s="276"/>
    </row>
    <row r="179" spans="1:7" ht="18" x14ac:dyDescent="0.3">
      <c r="A179" s="313"/>
      <c r="B179" s="314"/>
      <c r="C179" s="315"/>
      <c r="D179" s="315"/>
      <c r="E179" s="315"/>
      <c r="F179" s="315"/>
      <c r="G179" s="315"/>
    </row>
    <row r="180" spans="1:7" x14ac:dyDescent="0.3">
      <c r="A180" s="297"/>
      <c r="B180" s="297"/>
      <c r="C180" s="297"/>
      <c r="D180" s="297"/>
      <c r="E180" s="297"/>
      <c r="F180" s="297"/>
      <c r="G180" s="297"/>
    </row>
    <row r="181" spans="1:7" x14ac:dyDescent="0.3">
      <c r="A181" s="274"/>
      <c r="B181" s="276"/>
      <c r="C181" s="307"/>
      <c r="D181" s="274"/>
      <c r="E181" s="275"/>
      <c r="F181" s="283"/>
      <c r="G181" s="283"/>
    </row>
    <row r="182" spans="1:7" x14ac:dyDescent="0.3">
      <c r="A182" s="275"/>
      <c r="B182" s="316"/>
      <c r="C182" s="275"/>
      <c r="D182" s="275"/>
      <c r="E182" s="275"/>
      <c r="F182" s="283"/>
      <c r="G182" s="283"/>
    </row>
    <row r="183" spans="1:7" x14ac:dyDescent="0.3">
      <c r="A183" s="274"/>
      <c r="B183" s="276"/>
      <c r="C183" s="275"/>
      <c r="D183" s="275"/>
      <c r="E183" s="275"/>
      <c r="F183" s="283"/>
      <c r="G183" s="283"/>
    </row>
    <row r="184" spans="1:7" x14ac:dyDescent="0.3">
      <c r="A184" s="274"/>
      <c r="B184" s="276"/>
      <c r="C184" s="307"/>
      <c r="D184" s="317"/>
      <c r="E184" s="275"/>
      <c r="F184" s="263"/>
      <c r="G184" s="263"/>
    </row>
    <row r="185" spans="1:7" x14ac:dyDescent="0.3">
      <c r="A185" s="274"/>
      <c r="B185" s="276"/>
      <c r="C185" s="307"/>
      <c r="D185" s="317"/>
      <c r="E185" s="275"/>
      <c r="F185" s="263"/>
      <c r="G185" s="263"/>
    </row>
    <row r="186" spans="1:7" x14ac:dyDescent="0.3">
      <c r="A186" s="274"/>
      <c r="B186" s="276"/>
      <c r="C186" s="307"/>
      <c r="D186" s="317"/>
      <c r="E186" s="275"/>
      <c r="F186" s="263"/>
      <c r="G186" s="263"/>
    </row>
    <row r="187" spans="1:7" x14ac:dyDescent="0.3">
      <c r="A187" s="274"/>
      <c r="B187" s="276"/>
      <c r="C187" s="307"/>
      <c r="D187" s="317"/>
      <c r="E187" s="275"/>
      <c r="F187" s="263"/>
      <c r="G187" s="263"/>
    </row>
    <row r="188" spans="1:7" x14ac:dyDescent="0.3">
      <c r="A188" s="274"/>
      <c r="B188" s="276"/>
      <c r="C188" s="307"/>
      <c r="D188" s="317"/>
      <c r="E188" s="275"/>
      <c r="F188" s="263"/>
      <c r="G188" s="263"/>
    </row>
    <row r="189" spans="1:7" x14ac:dyDescent="0.3">
      <c r="A189" s="274"/>
      <c r="B189" s="276"/>
      <c r="C189" s="307"/>
      <c r="D189" s="317"/>
      <c r="E189" s="275"/>
      <c r="F189" s="263"/>
      <c r="G189" s="263"/>
    </row>
    <row r="190" spans="1:7" x14ac:dyDescent="0.3">
      <c r="A190" s="274"/>
      <c r="B190" s="276"/>
      <c r="C190" s="307"/>
      <c r="D190" s="317"/>
      <c r="E190" s="275"/>
      <c r="F190" s="263"/>
      <c r="G190" s="263"/>
    </row>
    <row r="191" spans="1:7" x14ac:dyDescent="0.3">
      <c r="A191" s="274"/>
      <c r="B191" s="276"/>
      <c r="C191" s="307"/>
      <c r="D191" s="317"/>
      <c r="E191" s="275"/>
      <c r="F191" s="263"/>
      <c r="G191" s="263"/>
    </row>
    <row r="192" spans="1:7" x14ac:dyDescent="0.3">
      <c r="A192" s="274"/>
      <c r="B192" s="276"/>
      <c r="C192" s="307"/>
      <c r="D192" s="317"/>
      <c r="E192" s="275"/>
      <c r="F192" s="263"/>
      <c r="G192" s="263"/>
    </row>
    <row r="193" spans="1:7" x14ac:dyDescent="0.3">
      <c r="A193" s="274"/>
      <c r="B193" s="276"/>
      <c r="C193" s="307"/>
      <c r="D193" s="317"/>
      <c r="E193" s="276"/>
      <c r="F193" s="263"/>
      <c r="G193" s="263"/>
    </row>
    <row r="194" spans="1:7" x14ac:dyDescent="0.3">
      <c r="A194" s="274"/>
      <c r="B194" s="276"/>
      <c r="C194" s="307"/>
      <c r="D194" s="317"/>
      <c r="E194" s="276"/>
      <c r="F194" s="263"/>
      <c r="G194" s="263"/>
    </row>
    <row r="195" spans="1:7" x14ac:dyDescent="0.3">
      <c r="A195" s="274"/>
      <c r="B195" s="276"/>
      <c r="C195" s="307"/>
      <c r="D195" s="317"/>
      <c r="E195" s="276"/>
      <c r="F195" s="263"/>
      <c r="G195" s="263"/>
    </row>
    <row r="196" spans="1:7" x14ac:dyDescent="0.3">
      <c r="A196" s="274"/>
      <c r="B196" s="276"/>
      <c r="C196" s="307"/>
      <c r="D196" s="317"/>
      <c r="E196" s="276"/>
      <c r="F196" s="263"/>
      <c r="G196" s="263"/>
    </row>
    <row r="197" spans="1:7" x14ac:dyDescent="0.3">
      <c r="A197" s="274"/>
      <c r="B197" s="276"/>
      <c r="C197" s="307"/>
      <c r="D197" s="317"/>
      <c r="E197" s="276"/>
      <c r="F197" s="263"/>
      <c r="G197" s="263"/>
    </row>
    <row r="198" spans="1:7" x14ac:dyDescent="0.3">
      <c r="A198" s="274"/>
      <c r="B198" s="276"/>
      <c r="C198" s="307"/>
      <c r="D198" s="317"/>
      <c r="E198" s="276"/>
      <c r="F198" s="263"/>
      <c r="G198" s="263"/>
    </row>
    <row r="199" spans="1:7" x14ac:dyDescent="0.3">
      <c r="A199" s="274"/>
      <c r="B199" s="276"/>
      <c r="C199" s="307"/>
      <c r="D199" s="317"/>
      <c r="E199" s="274"/>
      <c r="F199" s="263"/>
      <c r="G199" s="263"/>
    </row>
    <row r="200" spans="1:7" x14ac:dyDescent="0.3">
      <c r="A200" s="274"/>
      <c r="B200" s="276"/>
      <c r="C200" s="307"/>
      <c r="D200" s="317"/>
      <c r="E200" s="318"/>
      <c r="F200" s="263"/>
      <c r="G200" s="263"/>
    </row>
    <row r="201" spans="1:7" x14ac:dyDescent="0.3">
      <c r="A201" s="274"/>
      <c r="B201" s="276"/>
      <c r="C201" s="307"/>
      <c r="D201" s="317"/>
      <c r="E201" s="318"/>
      <c r="F201" s="263"/>
      <c r="G201" s="263"/>
    </row>
    <row r="202" spans="1:7" x14ac:dyDescent="0.3">
      <c r="A202" s="274"/>
      <c r="B202" s="276"/>
      <c r="C202" s="307"/>
      <c r="D202" s="317"/>
      <c r="E202" s="318"/>
      <c r="F202" s="263"/>
      <c r="G202" s="263"/>
    </row>
    <row r="203" spans="1:7" x14ac:dyDescent="0.3">
      <c r="A203" s="274"/>
      <c r="B203" s="276"/>
      <c r="C203" s="307"/>
      <c r="D203" s="317"/>
      <c r="E203" s="318"/>
      <c r="F203" s="263"/>
      <c r="G203" s="263"/>
    </row>
    <row r="204" spans="1:7" x14ac:dyDescent="0.3">
      <c r="A204" s="274"/>
      <c r="B204" s="276"/>
      <c r="C204" s="307"/>
      <c r="D204" s="317"/>
      <c r="E204" s="318"/>
      <c r="F204" s="263"/>
      <c r="G204" s="263"/>
    </row>
    <row r="205" spans="1:7" x14ac:dyDescent="0.3">
      <c r="A205" s="274"/>
      <c r="B205" s="276"/>
      <c r="C205" s="307"/>
      <c r="D205" s="317"/>
      <c r="E205" s="318"/>
      <c r="F205" s="263"/>
      <c r="G205" s="263"/>
    </row>
    <row r="206" spans="1:7" x14ac:dyDescent="0.3">
      <c r="A206" s="274"/>
      <c r="B206" s="276"/>
      <c r="C206" s="307"/>
      <c r="D206" s="317"/>
      <c r="E206" s="318"/>
      <c r="F206" s="263"/>
      <c r="G206" s="263"/>
    </row>
    <row r="207" spans="1:7" x14ac:dyDescent="0.3">
      <c r="A207" s="274"/>
      <c r="B207" s="276"/>
      <c r="C207" s="307"/>
      <c r="D207" s="317"/>
      <c r="E207" s="318"/>
      <c r="F207" s="263"/>
      <c r="G207" s="263"/>
    </row>
    <row r="208" spans="1:7" x14ac:dyDescent="0.3">
      <c r="A208" s="274"/>
      <c r="B208" s="319"/>
      <c r="C208" s="320"/>
      <c r="D208" s="321"/>
      <c r="E208" s="318"/>
      <c r="F208" s="322"/>
      <c r="G208" s="322"/>
    </row>
    <row r="209" spans="1:7" x14ac:dyDescent="0.3">
      <c r="A209" s="297"/>
      <c r="B209" s="297"/>
      <c r="C209" s="297"/>
      <c r="D209" s="297"/>
      <c r="E209" s="297"/>
      <c r="F209" s="297"/>
      <c r="G209" s="297"/>
    </row>
    <row r="210" spans="1:7" x14ac:dyDescent="0.3">
      <c r="A210" s="274"/>
      <c r="B210" s="274"/>
      <c r="C210" s="262"/>
      <c r="D210" s="274"/>
      <c r="E210" s="274"/>
      <c r="F210" s="302"/>
      <c r="G210" s="302"/>
    </row>
    <row r="211" spans="1:7" x14ac:dyDescent="0.3">
      <c r="A211" s="274"/>
      <c r="B211" s="274"/>
      <c r="C211" s="274"/>
      <c r="D211" s="274"/>
      <c r="E211" s="274"/>
      <c r="F211" s="302"/>
      <c r="G211" s="302"/>
    </row>
    <row r="212" spans="1:7" x14ac:dyDescent="0.3">
      <c r="A212" s="274"/>
      <c r="B212" s="276"/>
      <c r="C212" s="274"/>
      <c r="D212" s="274"/>
      <c r="E212" s="274"/>
      <c r="F212" s="302"/>
      <c r="G212" s="302"/>
    </row>
    <row r="213" spans="1:7" x14ac:dyDescent="0.3">
      <c r="A213" s="274"/>
      <c r="B213" s="274"/>
      <c r="C213" s="307"/>
      <c r="D213" s="317"/>
      <c r="E213" s="274"/>
      <c r="F213" s="263"/>
      <c r="G213" s="263"/>
    </row>
    <row r="214" spans="1:7" x14ac:dyDescent="0.3">
      <c r="A214" s="274"/>
      <c r="B214" s="274"/>
      <c r="C214" s="307"/>
      <c r="D214" s="317"/>
      <c r="E214" s="274"/>
      <c r="F214" s="263"/>
      <c r="G214" s="263"/>
    </row>
    <row r="215" spans="1:7" x14ac:dyDescent="0.3">
      <c r="A215" s="274"/>
      <c r="B215" s="274"/>
      <c r="C215" s="307"/>
      <c r="D215" s="317"/>
      <c r="E215" s="274"/>
      <c r="F215" s="263"/>
      <c r="G215" s="263"/>
    </row>
    <row r="216" spans="1:7" x14ac:dyDescent="0.3">
      <c r="A216" s="274"/>
      <c r="B216" s="274"/>
      <c r="C216" s="307"/>
      <c r="D216" s="317"/>
      <c r="E216" s="274"/>
      <c r="F216" s="263"/>
      <c r="G216" s="263"/>
    </row>
    <row r="217" spans="1:7" x14ac:dyDescent="0.3">
      <c r="A217" s="274"/>
      <c r="B217" s="274"/>
      <c r="C217" s="307"/>
      <c r="D217" s="317"/>
      <c r="E217" s="274"/>
      <c r="F217" s="263"/>
      <c r="G217" s="263"/>
    </row>
    <row r="218" spans="1:7" x14ac:dyDescent="0.3">
      <c r="A218" s="274"/>
      <c r="B218" s="274"/>
      <c r="C218" s="307"/>
      <c r="D218" s="317"/>
      <c r="E218" s="274"/>
      <c r="F218" s="263"/>
      <c r="G218" s="263"/>
    </row>
    <row r="219" spans="1:7" x14ac:dyDescent="0.3">
      <c r="A219" s="274"/>
      <c r="B219" s="274"/>
      <c r="C219" s="307"/>
      <c r="D219" s="317"/>
      <c r="E219" s="274"/>
      <c r="F219" s="263"/>
      <c r="G219" s="263"/>
    </row>
    <row r="220" spans="1:7" x14ac:dyDescent="0.3">
      <c r="A220" s="274"/>
      <c r="B220" s="274"/>
      <c r="C220" s="307"/>
      <c r="D220" s="317"/>
      <c r="E220" s="274"/>
      <c r="F220" s="263"/>
      <c r="G220" s="263"/>
    </row>
    <row r="221" spans="1:7" x14ac:dyDescent="0.3">
      <c r="A221" s="274"/>
      <c r="B221" s="319"/>
      <c r="C221" s="307"/>
      <c r="D221" s="317"/>
      <c r="E221" s="274"/>
      <c r="F221" s="263"/>
      <c r="G221" s="263"/>
    </row>
    <row r="222" spans="1:7" x14ac:dyDescent="0.3">
      <c r="A222" s="274"/>
      <c r="B222" s="303"/>
      <c r="C222" s="307"/>
      <c r="D222" s="317"/>
      <c r="E222" s="274"/>
      <c r="F222" s="263"/>
      <c r="G222" s="263"/>
    </row>
    <row r="223" spans="1:7" x14ac:dyDescent="0.3">
      <c r="A223" s="274"/>
      <c r="B223" s="303"/>
      <c r="C223" s="307"/>
      <c r="D223" s="317"/>
      <c r="E223" s="274"/>
      <c r="F223" s="263"/>
      <c r="G223" s="263"/>
    </row>
    <row r="224" spans="1:7" x14ac:dyDescent="0.3">
      <c r="A224" s="274"/>
      <c r="B224" s="303"/>
      <c r="C224" s="307"/>
      <c r="D224" s="317"/>
      <c r="E224" s="274"/>
      <c r="F224" s="263"/>
      <c r="G224" s="263"/>
    </row>
    <row r="225" spans="1:7" x14ac:dyDescent="0.3">
      <c r="A225" s="274"/>
      <c r="B225" s="303"/>
      <c r="C225" s="307"/>
      <c r="D225" s="317"/>
      <c r="E225" s="274"/>
      <c r="F225" s="263"/>
      <c r="G225" s="263"/>
    </row>
    <row r="226" spans="1:7" x14ac:dyDescent="0.3">
      <c r="A226" s="274"/>
      <c r="B226" s="303"/>
      <c r="C226" s="307"/>
      <c r="D226" s="317"/>
      <c r="E226" s="274"/>
      <c r="F226" s="263"/>
      <c r="G226" s="263"/>
    </row>
    <row r="227" spans="1:7" x14ac:dyDescent="0.3">
      <c r="A227" s="274"/>
      <c r="B227" s="303"/>
      <c r="C227" s="307"/>
      <c r="D227" s="317"/>
      <c r="E227" s="274"/>
      <c r="F227" s="263"/>
      <c r="G227" s="263"/>
    </row>
    <row r="228" spans="1:7" x14ac:dyDescent="0.3">
      <c r="A228" s="274"/>
      <c r="B228" s="303"/>
      <c r="C228" s="274"/>
      <c r="D228" s="274"/>
      <c r="E228" s="274"/>
      <c r="F228" s="263"/>
      <c r="G228" s="263"/>
    </row>
    <row r="229" spans="1:7" x14ac:dyDescent="0.3">
      <c r="A229" s="274"/>
      <c r="B229" s="303"/>
      <c r="C229" s="274"/>
      <c r="D229" s="274"/>
      <c r="E229" s="274"/>
      <c r="F229" s="263"/>
      <c r="G229" s="263"/>
    </row>
    <row r="230" spans="1:7" x14ac:dyDescent="0.3">
      <c r="A230" s="274"/>
      <c r="B230" s="303"/>
      <c r="C230" s="274"/>
      <c r="D230" s="274"/>
      <c r="E230" s="274"/>
      <c r="F230" s="263"/>
      <c r="G230" s="263"/>
    </row>
    <row r="231" spans="1:7" x14ac:dyDescent="0.3">
      <c r="A231" s="297"/>
      <c r="B231" s="297"/>
      <c r="C231" s="297"/>
      <c r="D231" s="297"/>
      <c r="E231" s="297"/>
      <c r="F231" s="297"/>
      <c r="G231" s="297"/>
    </row>
    <row r="232" spans="1:7" x14ac:dyDescent="0.3">
      <c r="A232" s="274"/>
      <c r="B232" s="274"/>
      <c r="C232" s="262"/>
      <c r="D232" s="274"/>
      <c r="E232" s="274"/>
      <c r="F232" s="302"/>
      <c r="G232" s="302"/>
    </row>
    <row r="233" spans="1:7" x14ac:dyDescent="0.3">
      <c r="A233" s="274"/>
      <c r="B233" s="274"/>
      <c r="C233" s="274"/>
      <c r="D233" s="274"/>
      <c r="E233" s="274"/>
      <c r="F233" s="302"/>
      <c r="G233" s="302"/>
    </row>
    <row r="234" spans="1:7" x14ac:dyDescent="0.3">
      <c r="A234" s="274"/>
      <c r="B234" s="276"/>
      <c r="C234" s="274"/>
      <c r="D234" s="274"/>
      <c r="E234" s="274"/>
      <c r="F234" s="302"/>
      <c r="G234" s="302"/>
    </row>
    <row r="235" spans="1:7" x14ac:dyDescent="0.3">
      <c r="A235" s="274"/>
      <c r="B235" s="274"/>
      <c r="C235" s="307"/>
      <c r="D235" s="317"/>
      <c r="E235" s="274"/>
      <c r="F235" s="263"/>
      <c r="G235" s="263"/>
    </row>
    <row r="236" spans="1:7" x14ac:dyDescent="0.3">
      <c r="A236" s="274"/>
      <c r="B236" s="274"/>
      <c r="C236" s="307"/>
      <c r="D236" s="317"/>
      <c r="E236" s="274"/>
      <c r="F236" s="263"/>
      <c r="G236" s="263"/>
    </row>
    <row r="237" spans="1:7" x14ac:dyDescent="0.3">
      <c r="A237" s="274"/>
      <c r="B237" s="274"/>
      <c r="C237" s="307"/>
      <c r="D237" s="317"/>
      <c r="E237" s="274"/>
      <c r="F237" s="263"/>
      <c r="G237" s="263"/>
    </row>
    <row r="238" spans="1:7" x14ac:dyDescent="0.3">
      <c r="A238" s="274"/>
      <c r="B238" s="274"/>
      <c r="C238" s="307"/>
      <c r="D238" s="317"/>
      <c r="E238" s="274"/>
      <c r="F238" s="263"/>
      <c r="G238" s="263"/>
    </row>
    <row r="239" spans="1:7" x14ac:dyDescent="0.3">
      <c r="A239" s="274"/>
      <c r="B239" s="274"/>
      <c r="C239" s="307"/>
      <c r="D239" s="317"/>
      <c r="E239" s="274"/>
      <c r="F239" s="263"/>
      <c r="G239" s="263"/>
    </row>
    <row r="240" spans="1:7" x14ac:dyDescent="0.3">
      <c r="A240" s="274"/>
      <c r="B240" s="274"/>
      <c r="C240" s="307"/>
      <c r="D240" s="317"/>
      <c r="E240" s="274"/>
      <c r="F240" s="263"/>
      <c r="G240" s="263"/>
    </row>
    <row r="241" spans="1:7" x14ac:dyDescent="0.3">
      <c r="A241" s="274"/>
      <c r="B241" s="274"/>
      <c r="C241" s="307"/>
      <c r="D241" s="317"/>
      <c r="E241" s="274"/>
      <c r="F241" s="263"/>
      <c r="G241" s="263"/>
    </row>
    <row r="242" spans="1:7" x14ac:dyDescent="0.3">
      <c r="A242" s="274"/>
      <c r="B242" s="274"/>
      <c r="C242" s="307"/>
      <c r="D242" s="317"/>
      <c r="E242" s="274"/>
      <c r="F242" s="263"/>
      <c r="G242" s="263"/>
    </row>
    <row r="243" spans="1:7" x14ac:dyDescent="0.3">
      <c r="A243" s="274"/>
      <c r="B243" s="319"/>
      <c r="C243" s="307"/>
      <c r="D243" s="317"/>
      <c r="E243" s="274"/>
      <c r="F243" s="263"/>
      <c r="G243" s="263"/>
    </row>
    <row r="244" spans="1:7" x14ac:dyDescent="0.3">
      <c r="A244" s="274"/>
      <c r="B244" s="303"/>
      <c r="C244" s="307"/>
      <c r="D244" s="317"/>
      <c r="E244" s="274"/>
      <c r="F244" s="263"/>
      <c r="G244" s="263"/>
    </row>
    <row r="245" spans="1:7" x14ac:dyDescent="0.3">
      <c r="A245" s="274"/>
      <c r="B245" s="303"/>
      <c r="C245" s="307"/>
      <c r="D245" s="317"/>
      <c r="E245" s="274"/>
      <c r="F245" s="263"/>
      <c r="G245" s="263"/>
    </row>
    <row r="246" spans="1:7" x14ac:dyDescent="0.3">
      <c r="A246" s="274"/>
      <c r="B246" s="303"/>
      <c r="C246" s="307"/>
      <c r="D246" s="317"/>
      <c r="E246" s="274"/>
      <c r="F246" s="263"/>
      <c r="G246" s="263"/>
    </row>
    <row r="247" spans="1:7" x14ac:dyDescent="0.3">
      <c r="A247" s="274"/>
      <c r="B247" s="303"/>
      <c r="C247" s="307"/>
      <c r="D247" s="317"/>
      <c r="E247" s="274"/>
      <c r="F247" s="263"/>
      <c r="G247" s="263"/>
    </row>
    <row r="248" spans="1:7" x14ac:dyDescent="0.3">
      <c r="A248" s="274"/>
      <c r="B248" s="303"/>
      <c r="C248" s="307"/>
      <c r="D248" s="317"/>
      <c r="E248" s="274"/>
      <c r="F248" s="263"/>
      <c r="G248" s="263"/>
    </row>
    <row r="249" spans="1:7" x14ac:dyDescent="0.3">
      <c r="A249" s="274"/>
      <c r="B249" s="303"/>
      <c r="C249" s="307"/>
      <c r="D249" s="317"/>
      <c r="E249" s="274"/>
      <c r="F249" s="263"/>
      <c r="G249" s="263"/>
    </row>
    <row r="250" spans="1:7" x14ac:dyDescent="0.3">
      <c r="A250" s="274"/>
      <c r="B250" s="303"/>
      <c r="C250" s="274"/>
      <c r="D250" s="274"/>
      <c r="E250" s="274"/>
      <c r="F250" s="323"/>
      <c r="G250" s="323"/>
    </row>
    <row r="251" spans="1:7" x14ac:dyDescent="0.3">
      <c r="A251" s="274"/>
      <c r="B251" s="303"/>
      <c r="C251" s="274"/>
      <c r="D251" s="274"/>
      <c r="E251" s="274"/>
      <c r="F251" s="323"/>
      <c r="G251" s="323"/>
    </row>
    <row r="252" spans="1:7" x14ac:dyDescent="0.3">
      <c r="A252" s="274"/>
      <c r="B252" s="303"/>
      <c r="C252" s="274"/>
      <c r="D252" s="274"/>
      <c r="E252" s="274"/>
      <c r="F252" s="323"/>
      <c r="G252" s="323"/>
    </row>
    <row r="253" spans="1:7" x14ac:dyDescent="0.3">
      <c r="A253" s="297"/>
      <c r="B253" s="297"/>
      <c r="C253" s="297"/>
      <c r="D253" s="297"/>
      <c r="E253" s="297"/>
      <c r="F253" s="297"/>
      <c r="G253" s="297"/>
    </row>
    <row r="254" spans="1:7" x14ac:dyDescent="0.3">
      <c r="A254" s="274"/>
      <c r="B254" s="274"/>
      <c r="C254" s="262"/>
      <c r="D254" s="274"/>
      <c r="E254" s="318"/>
      <c r="F254" s="318"/>
      <c r="G254" s="318"/>
    </row>
    <row r="255" spans="1:7" x14ac:dyDescent="0.3">
      <c r="A255" s="274"/>
      <c r="B255" s="274"/>
      <c r="C255" s="262"/>
      <c r="D255" s="274"/>
      <c r="E255" s="318"/>
      <c r="F255" s="318"/>
      <c r="G255" s="273"/>
    </row>
    <row r="256" spans="1:7" x14ac:dyDescent="0.3">
      <c r="A256" s="274"/>
      <c r="B256" s="274"/>
      <c r="C256" s="262"/>
      <c r="D256" s="274"/>
      <c r="E256" s="318"/>
      <c r="F256" s="318"/>
      <c r="G256" s="273"/>
    </row>
    <row r="257" spans="1:7" x14ac:dyDescent="0.3">
      <c r="A257" s="274"/>
      <c r="B257" s="276"/>
      <c r="C257" s="262"/>
      <c r="D257" s="275"/>
      <c r="E257" s="275"/>
      <c r="F257" s="283"/>
      <c r="G257" s="283"/>
    </row>
    <row r="258" spans="1:7" x14ac:dyDescent="0.3">
      <c r="A258" s="274"/>
      <c r="B258" s="274"/>
      <c r="C258" s="262"/>
      <c r="D258" s="274"/>
      <c r="E258" s="318"/>
      <c r="F258" s="318"/>
      <c r="G258" s="273"/>
    </row>
    <row r="259" spans="1:7" x14ac:dyDescent="0.3">
      <c r="A259" s="274"/>
      <c r="B259" s="303"/>
      <c r="C259" s="262"/>
      <c r="D259" s="274"/>
      <c r="E259" s="318"/>
      <c r="F259" s="318"/>
      <c r="G259" s="273"/>
    </row>
    <row r="260" spans="1:7" x14ac:dyDescent="0.3">
      <c r="A260" s="274"/>
      <c r="B260" s="303"/>
      <c r="C260" s="324"/>
      <c r="D260" s="274"/>
      <c r="E260" s="318"/>
      <c r="F260" s="318"/>
      <c r="G260" s="273"/>
    </row>
    <row r="261" spans="1:7" x14ac:dyDescent="0.3">
      <c r="A261" s="274"/>
      <c r="B261" s="303"/>
      <c r="C261" s="262"/>
      <c r="D261" s="274"/>
      <c r="E261" s="318"/>
      <c r="F261" s="318"/>
      <c r="G261" s="273"/>
    </row>
    <row r="262" spans="1:7" x14ac:dyDescent="0.3">
      <c r="A262" s="274"/>
      <c r="B262" s="303"/>
      <c r="C262" s="262"/>
      <c r="D262" s="274"/>
      <c r="E262" s="318"/>
      <c r="F262" s="318"/>
      <c r="G262" s="273"/>
    </row>
    <row r="263" spans="1:7" x14ac:dyDescent="0.3">
      <c r="A263" s="274"/>
      <c r="B263" s="303"/>
      <c r="C263" s="262"/>
      <c r="D263" s="274"/>
      <c r="E263" s="318"/>
      <c r="F263" s="318"/>
      <c r="G263" s="273"/>
    </row>
    <row r="264" spans="1:7" x14ac:dyDescent="0.3">
      <c r="A264" s="274"/>
      <c r="B264" s="303"/>
      <c r="C264" s="262"/>
      <c r="D264" s="274"/>
      <c r="E264" s="318"/>
      <c r="F264" s="318"/>
      <c r="G264" s="273"/>
    </row>
    <row r="265" spans="1:7" x14ac:dyDescent="0.3">
      <c r="A265" s="274"/>
      <c r="B265" s="303"/>
      <c r="C265" s="262"/>
      <c r="D265" s="274"/>
      <c r="E265" s="318"/>
      <c r="F265" s="318"/>
      <c r="G265" s="273"/>
    </row>
    <row r="266" spans="1:7" x14ac:dyDescent="0.3">
      <c r="A266" s="274"/>
      <c r="B266" s="303"/>
      <c r="C266" s="262"/>
      <c r="D266" s="274"/>
      <c r="E266" s="318"/>
      <c r="F266" s="318"/>
      <c r="G266" s="273"/>
    </row>
    <row r="267" spans="1:7" x14ac:dyDescent="0.3">
      <c r="A267" s="274"/>
      <c r="B267" s="303"/>
      <c r="C267" s="262"/>
      <c r="D267" s="274"/>
      <c r="E267" s="318"/>
      <c r="F267" s="318"/>
      <c r="G267" s="273"/>
    </row>
    <row r="268" spans="1:7" x14ac:dyDescent="0.3">
      <c r="A268" s="274"/>
      <c r="B268" s="303"/>
      <c r="C268" s="262"/>
      <c r="D268" s="274"/>
      <c r="E268" s="318"/>
      <c r="F268" s="318"/>
      <c r="G268" s="273"/>
    </row>
    <row r="269" spans="1:7" x14ac:dyDescent="0.3">
      <c r="A269" s="274"/>
      <c r="B269" s="303"/>
      <c r="C269" s="262"/>
      <c r="D269" s="274"/>
      <c r="E269" s="318"/>
      <c r="F269" s="318"/>
      <c r="G269" s="273"/>
    </row>
    <row r="270" spans="1:7" x14ac:dyDescent="0.3">
      <c r="A270" s="297"/>
      <c r="B270" s="297"/>
      <c r="C270" s="297"/>
      <c r="D270" s="297"/>
      <c r="E270" s="297"/>
      <c r="F270" s="297"/>
      <c r="G270" s="297"/>
    </row>
    <row r="271" spans="1:7" x14ac:dyDescent="0.3">
      <c r="A271" s="274"/>
      <c r="B271" s="274"/>
      <c r="C271" s="262"/>
      <c r="D271" s="274"/>
      <c r="E271" s="273"/>
      <c r="F271" s="273"/>
      <c r="G271" s="273"/>
    </row>
    <row r="272" spans="1:7" x14ac:dyDescent="0.3">
      <c r="A272" s="274"/>
      <c r="B272" s="274"/>
      <c r="C272" s="262"/>
      <c r="D272" s="274"/>
      <c r="E272" s="273"/>
      <c r="F272" s="273"/>
      <c r="G272" s="273"/>
    </row>
    <row r="273" spans="1:7" x14ac:dyDescent="0.3">
      <c r="A273" s="274"/>
      <c r="B273" s="274"/>
      <c r="C273" s="262"/>
      <c r="D273" s="274"/>
      <c r="E273" s="273"/>
      <c r="F273" s="273"/>
      <c r="G273" s="273"/>
    </row>
    <row r="274" spans="1:7" x14ac:dyDescent="0.3">
      <c r="A274" s="274"/>
      <c r="B274" s="274"/>
      <c r="C274" s="262"/>
      <c r="D274" s="274"/>
      <c r="E274" s="273"/>
      <c r="F274" s="273"/>
      <c r="G274" s="273"/>
    </row>
    <row r="275" spans="1:7" x14ac:dyDescent="0.3">
      <c r="A275" s="274"/>
      <c r="B275" s="274"/>
      <c r="C275" s="262"/>
      <c r="D275" s="274"/>
      <c r="E275" s="273"/>
      <c r="F275" s="273"/>
      <c r="G275" s="273"/>
    </row>
    <row r="276" spans="1:7" x14ac:dyDescent="0.3">
      <c r="A276" s="274"/>
      <c r="B276" s="274"/>
      <c r="C276" s="262"/>
      <c r="D276" s="274"/>
      <c r="E276" s="273"/>
      <c r="F276" s="273"/>
      <c r="G276" s="273"/>
    </row>
    <row r="277" spans="1:7" x14ac:dyDescent="0.3">
      <c r="A277" s="297"/>
      <c r="B277" s="297"/>
      <c r="C277" s="297"/>
      <c r="D277" s="297"/>
      <c r="E277" s="297"/>
      <c r="F277" s="297"/>
      <c r="G277" s="297"/>
    </row>
    <row r="278" spans="1:7" x14ac:dyDescent="0.3">
      <c r="A278" s="274"/>
      <c r="B278" s="276"/>
      <c r="C278" s="274"/>
      <c r="D278" s="274"/>
      <c r="E278" s="277"/>
      <c r="F278" s="277"/>
      <c r="G278" s="277"/>
    </row>
    <row r="279" spans="1:7" x14ac:dyDescent="0.3">
      <c r="A279" s="274"/>
      <c r="B279" s="276"/>
      <c r="C279" s="274"/>
      <c r="D279" s="274"/>
      <c r="E279" s="277"/>
      <c r="F279" s="277"/>
      <c r="G279" s="277"/>
    </row>
    <row r="280" spans="1:7" x14ac:dyDescent="0.3">
      <c r="A280" s="274"/>
      <c r="B280" s="276"/>
      <c r="C280" s="274"/>
      <c r="D280" s="274"/>
      <c r="E280" s="277"/>
      <c r="F280" s="277"/>
      <c r="G280" s="277"/>
    </row>
    <row r="281" spans="1:7" x14ac:dyDescent="0.3">
      <c r="A281" s="274"/>
      <c r="B281" s="276"/>
      <c r="C281" s="274"/>
      <c r="D281" s="274"/>
      <c r="E281" s="277"/>
      <c r="F281" s="277"/>
      <c r="G281" s="277"/>
    </row>
    <row r="282" spans="1:7" x14ac:dyDescent="0.3">
      <c r="A282" s="274"/>
      <c r="B282" s="276"/>
      <c r="C282" s="274"/>
      <c r="D282" s="274"/>
      <c r="E282" s="277"/>
      <c r="F282" s="277"/>
      <c r="G282" s="277"/>
    </row>
    <row r="283" spans="1:7" x14ac:dyDescent="0.3">
      <c r="A283" s="274"/>
      <c r="B283" s="276"/>
      <c r="C283" s="274"/>
      <c r="D283" s="274"/>
      <c r="E283" s="277"/>
      <c r="F283" s="277"/>
      <c r="G283" s="277"/>
    </row>
    <row r="284" spans="1:7" x14ac:dyDescent="0.3">
      <c r="A284" s="274"/>
      <c r="B284" s="276"/>
      <c r="C284" s="274"/>
      <c r="D284" s="274"/>
      <c r="E284" s="277"/>
      <c r="F284" s="277"/>
      <c r="G284" s="277"/>
    </row>
    <row r="285" spans="1:7" x14ac:dyDescent="0.3">
      <c r="A285" s="274"/>
      <c r="B285" s="276"/>
      <c r="C285" s="274"/>
      <c r="D285" s="274"/>
      <c r="E285" s="277"/>
      <c r="F285" s="277"/>
      <c r="G285" s="277"/>
    </row>
    <row r="286" spans="1:7" x14ac:dyDescent="0.3">
      <c r="A286" s="274"/>
      <c r="B286" s="276"/>
      <c r="C286" s="274"/>
      <c r="D286" s="274"/>
      <c r="E286" s="277"/>
      <c r="F286" s="277"/>
      <c r="G286" s="277"/>
    </row>
    <row r="287" spans="1:7" x14ac:dyDescent="0.3">
      <c r="A287" s="274"/>
      <c r="B287" s="276"/>
      <c r="C287" s="274"/>
      <c r="D287" s="274"/>
      <c r="E287" s="277"/>
      <c r="F287" s="277"/>
      <c r="G287" s="277"/>
    </row>
    <row r="288" spans="1:7" x14ac:dyDescent="0.3">
      <c r="A288" s="274"/>
      <c r="B288" s="276"/>
      <c r="C288" s="274"/>
      <c r="D288" s="274"/>
      <c r="E288" s="277"/>
      <c r="F288" s="277"/>
      <c r="G288" s="277"/>
    </row>
    <row r="289" spans="1:7" x14ac:dyDescent="0.3">
      <c r="A289" s="274"/>
      <c r="B289" s="276"/>
      <c r="C289" s="274"/>
      <c r="D289" s="274"/>
      <c r="E289" s="277"/>
      <c r="F289" s="277"/>
      <c r="G289" s="277"/>
    </row>
    <row r="290" spans="1:7" x14ac:dyDescent="0.3">
      <c r="A290" s="274"/>
      <c r="B290" s="276"/>
      <c r="C290" s="274"/>
      <c r="D290" s="274"/>
      <c r="E290" s="277"/>
      <c r="F290" s="277"/>
      <c r="G290" s="277"/>
    </row>
    <row r="291" spans="1:7" x14ac:dyDescent="0.3">
      <c r="A291" s="274"/>
      <c r="B291" s="276"/>
      <c r="C291" s="274"/>
      <c r="D291" s="274"/>
      <c r="E291" s="277"/>
      <c r="F291" s="277"/>
      <c r="G291" s="277"/>
    </row>
    <row r="292" spans="1:7" x14ac:dyDescent="0.3">
      <c r="A292" s="274"/>
      <c r="B292" s="276"/>
      <c r="C292" s="274"/>
      <c r="D292" s="274"/>
      <c r="E292" s="277"/>
      <c r="F292" s="277"/>
      <c r="G292" s="277"/>
    </row>
    <row r="293" spans="1:7" x14ac:dyDescent="0.3">
      <c r="A293" s="274"/>
      <c r="B293" s="276"/>
      <c r="C293" s="274"/>
      <c r="D293" s="274"/>
      <c r="E293" s="277"/>
      <c r="F293" s="277"/>
      <c r="G293" s="277"/>
    </row>
    <row r="294" spans="1:7" x14ac:dyDescent="0.3">
      <c r="A294" s="274"/>
      <c r="B294" s="276"/>
      <c r="C294" s="274"/>
      <c r="D294" s="274"/>
      <c r="E294" s="277"/>
      <c r="F294" s="277"/>
      <c r="G294" s="277"/>
    </row>
    <row r="295" spans="1:7" x14ac:dyDescent="0.3">
      <c r="A295" s="274"/>
      <c r="B295" s="276"/>
      <c r="C295" s="274"/>
      <c r="D295" s="274"/>
      <c r="E295" s="277"/>
      <c r="F295" s="277"/>
      <c r="G295" s="277"/>
    </row>
    <row r="296" spans="1:7" x14ac:dyDescent="0.3">
      <c r="A296" s="274"/>
      <c r="B296" s="276"/>
      <c r="C296" s="274"/>
      <c r="D296" s="274"/>
      <c r="E296" s="277"/>
      <c r="F296" s="277"/>
      <c r="G296" s="277"/>
    </row>
    <row r="297" spans="1:7" x14ac:dyDescent="0.3">
      <c r="A297" s="274"/>
      <c r="B297" s="276"/>
      <c r="C297" s="274"/>
      <c r="D297" s="274"/>
      <c r="E297" s="277"/>
      <c r="F297" s="277"/>
      <c r="G297" s="277"/>
    </row>
    <row r="298" spans="1:7" x14ac:dyDescent="0.3">
      <c r="A298" s="274"/>
      <c r="B298" s="276"/>
      <c r="C298" s="274"/>
      <c r="D298" s="274"/>
      <c r="E298" s="277"/>
      <c r="F298" s="277"/>
      <c r="G298" s="277"/>
    </row>
    <row r="299" spans="1:7" x14ac:dyDescent="0.3">
      <c r="A299" s="274"/>
      <c r="B299" s="276"/>
      <c r="C299" s="274"/>
      <c r="D299" s="274"/>
      <c r="E299" s="277"/>
      <c r="F299" s="277"/>
      <c r="G299" s="277"/>
    </row>
    <row r="300" spans="1:7" x14ac:dyDescent="0.3">
      <c r="A300" s="297"/>
      <c r="B300" s="297"/>
      <c r="C300" s="297"/>
      <c r="D300" s="297"/>
      <c r="E300" s="297"/>
      <c r="F300" s="297"/>
      <c r="G300" s="297"/>
    </row>
    <row r="301" spans="1:7" x14ac:dyDescent="0.3">
      <c r="A301" s="274"/>
      <c r="B301" s="276"/>
      <c r="C301" s="274"/>
      <c r="D301" s="274"/>
      <c r="E301" s="277"/>
      <c r="F301" s="277"/>
      <c r="G301" s="277"/>
    </row>
    <row r="302" spans="1:7" x14ac:dyDescent="0.3">
      <c r="A302" s="274"/>
      <c r="B302" s="276"/>
      <c r="C302" s="274"/>
      <c r="D302" s="274"/>
      <c r="E302" s="277"/>
      <c r="F302" s="277"/>
      <c r="G302" s="277"/>
    </row>
    <row r="303" spans="1:7" x14ac:dyDescent="0.3">
      <c r="A303" s="274"/>
      <c r="B303" s="276"/>
      <c r="C303" s="274"/>
      <c r="D303" s="274"/>
      <c r="E303" s="277"/>
      <c r="F303" s="277"/>
      <c r="G303" s="277"/>
    </row>
    <row r="304" spans="1:7" x14ac:dyDescent="0.3">
      <c r="A304" s="274"/>
      <c r="B304" s="276"/>
      <c r="C304" s="274"/>
      <c r="D304" s="274"/>
      <c r="E304" s="277"/>
      <c r="F304" s="277"/>
      <c r="G304" s="277"/>
    </row>
    <row r="305" spans="1:7" x14ac:dyDescent="0.3">
      <c r="A305" s="274"/>
      <c r="B305" s="276"/>
      <c r="C305" s="274"/>
      <c r="D305" s="274"/>
      <c r="E305" s="277"/>
      <c r="F305" s="277"/>
      <c r="G305" s="277"/>
    </row>
    <row r="306" spans="1:7" x14ac:dyDescent="0.3">
      <c r="A306" s="274"/>
      <c r="B306" s="276"/>
      <c r="C306" s="274"/>
      <c r="D306" s="274"/>
      <c r="E306" s="277"/>
      <c r="F306" s="277"/>
      <c r="G306" s="277"/>
    </row>
    <row r="307" spans="1:7" x14ac:dyDescent="0.3">
      <c r="A307" s="274"/>
      <c r="B307" s="276"/>
      <c r="C307" s="274"/>
      <c r="D307" s="274"/>
      <c r="E307" s="277"/>
      <c r="F307" s="277"/>
      <c r="G307" s="277"/>
    </row>
    <row r="308" spans="1:7" x14ac:dyDescent="0.3">
      <c r="A308" s="274"/>
      <c r="B308" s="276"/>
      <c r="C308" s="274"/>
      <c r="D308" s="274"/>
      <c r="E308" s="277"/>
      <c r="F308" s="277"/>
      <c r="G308" s="277"/>
    </row>
    <row r="309" spans="1:7" x14ac:dyDescent="0.3">
      <c r="A309" s="274"/>
      <c r="B309" s="276"/>
      <c r="C309" s="274"/>
      <c r="D309" s="274"/>
      <c r="E309" s="277"/>
      <c r="F309" s="277"/>
      <c r="G309" s="277"/>
    </row>
    <row r="310" spans="1:7" x14ac:dyDescent="0.3">
      <c r="A310" s="274"/>
      <c r="B310" s="276"/>
      <c r="C310" s="274"/>
      <c r="D310" s="274"/>
      <c r="E310" s="277"/>
      <c r="F310" s="277"/>
      <c r="G310" s="277"/>
    </row>
    <row r="311" spans="1:7" x14ac:dyDescent="0.3">
      <c r="A311" s="274"/>
      <c r="B311" s="276"/>
      <c r="C311" s="274"/>
      <c r="D311" s="274"/>
      <c r="E311" s="277"/>
      <c r="F311" s="277"/>
      <c r="G311" s="277"/>
    </row>
    <row r="312" spans="1:7" x14ac:dyDescent="0.3">
      <c r="A312" s="274"/>
      <c r="B312" s="276"/>
      <c r="C312" s="274"/>
      <c r="D312" s="274"/>
      <c r="E312" s="277"/>
      <c r="F312" s="277"/>
      <c r="G312" s="277"/>
    </row>
    <row r="313" spans="1:7" x14ac:dyDescent="0.3">
      <c r="A313" s="274"/>
      <c r="B313" s="276"/>
      <c r="C313" s="274"/>
      <c r="D313" s="274"/>
      <c r="E313" s="277"/>
      <c r="F313" s="277"/>
      <c r="G313" s="277"/>
    </row>
    <row r="314" spans="1:7" x14ac:dyDescent="0.3">
      <c r="A314" s="297"/>
      <c r="B314" s="297"/>
      <c r="C314" s="297"/>
      <c r="D314" s="297"/>
      <c r="E314" s="297"/>
      <c r="F314" s="297"/>
      <c r="G314" s="297"/>
    </row>
    <row r="315" spans="1:7" x14ac:dyDescent="0.3">
      <c r="A315" s="274"/>
      <c r="B315" s="276"/>
      <c r="C315" s="274"/>
      <c r="D315" s="274"/>
      <c r="E315" s="277"/>
      <c r="F315" s="277"/>
      <c r="G315" s="277"/>
    </row>
    <row r="316" spans="1:7" x14ac:dyDescent="0.3">
      <c r="A316" s="274"/>
      <c r="B316" s="272"/>
      <c r="C316" s="274"/>
      <c r="D316" s="274"/>
      <c r="E316" s="277"/>
      <c r="F316" s="277"/>
      <c r="G316" s="277"/>
    </row>
    <row r="317" spans="1:7" x14ac:dyDescent="0.3">
      <c r="A317" s="274"/>
      <c r="B317" s="276"/>
      <c r="C317" s="274"/>
      <c r="D317" s="274"/>
      <c r="E317" s="277"/>
      <c r="F317" s="277"/>
      <c r="G317" s="277"/>
    </row>
    <row r="318" spans="1:7" x14ac:dyDescent="0.3">
      <c r="A318" s="274"/>
      <c r="B318" s="276"/>
      <c r="C318" s="274"/>
      <c r="D318" s="274"/>
      <c r="E318" s="277"/>
      <c r="F318" s="277"/>
      <c r="G318" s="277"/>
    </row>
    <row r="319" spans="1:7" x14ac:dyDescent="0.3">
      <c r="A319" s="274"/>
      <c r="B319" s="276"/>
      <c r="C319" s="274"/>
      <c r="D319" s="274"/>
      <c r="E319" s="277"/>
      <c r="F319" s="277"/>
      <c r="G319" s="277"/>
    </row>
    <row r="320" spans="1:7" x14ac:dyDescent="0.3">
      <c r="A320" s="274"/>
      <c r="B320" s="276"/>
      <c r="C320" s="274"/>
      <c r="D320" s="274"/>
      <c r="E320" s="277"/>
      <c r="F320" s="277"/>
      <c r="G320" s="277"/>
    </row>
    <row r="321" spans="1:7" x14ac:dyDescent="0.3">
      <c r="A321" s="274"/>
      <c r="B321" s="276"/>
      <c r="C321" s="274"/>
      <c r="D321" s="274"/>
      <c r="E321" s="277"/>
      <c r="F321" s="277"/>
      <c r="G321" s="277"/>
    </row>
    <row r="322" spans="1:7" x14ac:dyDescent="0.3">
      <c r="A322" s="274"/>
      <c r="B322" s="276"/>
      <c r="C322" s="274"/>
      <c r="D322" s="274"/>
      <c r="E322" s="277"/>
      <c r="F322" s="277"/>
      <c r="G322" s="277"/>
    </row>
    <row r="323" spans="1:7" x14ac:dyDescent="0.3">
      <c r="A323" s="274"/>
      <c r="B323" s="276"/>
      <c r="C323" s="274"/>
      <c r="D323" s="274"/>
      <c r="E323" s="277"/>
      <c r="F323" s="277"/>
      <c r="G323" s="277"/>
    </row>
    <row r="324" spans="1:7" x14ac:dyDescent="0.3">
      <c r="A324" s="297"/>
      <c r="B324" s="297"/>
      <c r="C324" s="297"/>
      <c r="D324" s="297"/>
      <c r="E324" s="297"/>
      <c r="F324" s="297"/>
      <c r="G324" s="297"/>
    </row>
    <row r="325" spans="1:7" x14ac:dyDescent="0.3">
      <c r="A325" s="274"/>
      <c r="B325" s="276"/>
      <c r="C325" s="274"/>
      <c r="D325" s="274"/>
      <c r="E325" s="277"/>
      <c r="F325" s="277"/>
      <c r="G325" s="277"/>
    </row>
    <row r="326" spans="1:7" x14ac:dyDescent="0.3">
      <c r="A326" s="274"/>
      <c r="B326" s="272"/>
      <c r="C326" s="274"/>
      <c r="D326" s="274"/>
      <c r="E326" s="277"/>
      <c r="F326" s="277"/>
      <c r="G326" s="277"/>
    </row>
    <row r="327" spans="1:7" x14ac:dyDescent="0.3">
      <c r="A327" s="274"/>
      <c r="B327" s="276"/>
      <c r="C327" s="274"/>
      <c r="D327" s="274"/>
      <c r="E327" s="277"/>
      <c r="F327" s="277"/>
      <c r="G327" s="277"/>
    </row>
    <row r="328" spans="1:7" x14ac:dyDescent="0.3">
      <c r="A328" s="274"/>
      <c r="B328" s="274"/>
      <c r="C328" s="274"/>
      <c r="D328" s="274"/>
      <c r="E328" s="277"/>
      <c r="F328" s="277"/>
      <c r="G328" s="277"/>
    </row>
    <row r="329" spans="1:7" x14ac:dyDescent="0.3">
      <c r="A329" s="274"/>
      <c r="B329" s="276"/>
      <c r="C329" s="274"/>
      <c r="D329" s="274"/>
      <c r="E329" s="277"/>
      <c r="F329" s="277"/>
      <c r="G329" s="277"/>
    </row>
    <row r="330" spans="1:7" x14ac:dyDescent="0.3">
      <c r="A330" s="274"/>
      <c r="B330" s="274"/>
      <c r="C330" s="262"/>
      <c r="D330" s="274"/>
      <c r="E330" s="273"/>
      <c r="F330" s="273"/>
      <c r="G330" s="273"/>
    </row>
    <row r="331" spans="1:7" x14ac:dyDescent="0.3">
      <c r="A331" s="274"/>
      <c r="B331" s="274"/>
      <c r="C331" s="262"/>
      <c r="D331" s="274"/>
      <c r="E331" s="273"/>
      <c r="F331" s="273"/>
      <c r="G331" s="273"/>
    </row>
    <row r="332" spans="1:7" x14ac:dyDescent="0.3">
      <c r="A332" s="274"/>
      <c r="B332" s="274"/>
      <c r="C332" s="262"/>
      <c r="D332" s="274"/>
      <c r="E332" s="273"/>
      <c r="F332" s="273"/>
      <c r="G332" s="273"/>
    </row>
    <row r="333" spans="1:7" x14ac:dyDescent="0.3">
      <c r="A333" s="274"/>
      <c r="B333" s="274"/>
      <c r="C333" s="262"/>
      <c r="D333" s="274"/>
      <c r="E333" s="273"/>
      <c r="F333" s="273"/>
      <c r="G333" s="273"/>
    </row>
    <row r="334" spans="1:7" x14ac:dyDescent="0.3">
      <c r="A334" s="274"/>
      <c r="B334" s="274"/>
      <c r="C334" s="262"/>
      <c r="D334" s="274"/>
      <c r="E334" s="273"/>
      <c r="F334" s="273"/>
      <c r="G334" s="273"/>
    </row>
    <row r="335" spans="1:7" x14ac:dyDescent="0.3">
      <c r="A335" s="274"/>
      <c r="B335" s="274"/>
      <c r="C335" s="262"/>
      <c r="D335" s="274"/>
      <c r="E335" s="273"/>
      <c r="F335" s="273"/>
      <c r="G335" s="273"/>
    </row>
    <row r="336" spans="1:7" x14ac:dyDescent="0.3">
      <c r="A336" s="274"/>
      <c r="B336" s="274"/>
      <c r="C336" s="262"/>
      <c r="D336" s="274"/>
      <c r="E336" s="273"/>
      <c r="F336" s="273"/>
      <c r="G336" s="273"/>
    </row>
    <row r="337" spans="1:7" x14ac:dyDescent="0.3">
      <c r="A337" s="274"/>
      <c r="B337" s="274"/>
      <c r="C337" s="262"/>
      <c r="D337" s="274"/>
      <c r="E337" s="273"/>
      <c r="F337" s="273"/>
      <c r="G337" s="273"/>
    </row>
    <row r="338" spans="1:7" x14ac:dyDescent="0.3">
      <c r="A338" s="274"/>
      <c r="B338" s="274"/>
      <c r="C338" s="262"/>
      <c r="D338" s="274"/>
      <c r="E338" s="273"/>
      <c r="F338" s="273"/>
      <c r="G338" s="273"/>
    </row>
    <row r="339" spans="1:7" x14ac:dyDescent="0.3">
      <c r="A339" s="274"/>
      <c r="B339" s="274"/>
      <c r="C339" s="262"/>
      <c r="D339" s="274"/>
      <c r="E339" s="273"/>
      <c r="F339" s="273"/>
      <c r="G339" s="273"/>
    </row>
    <row r="340" spans="1:7" x14ac:dyDescent="0.3">
      <c r="A340" s="274"/>
      <c r="B340" s="274"/>
      <c r="C340" s="262"/>
      <c r="D340" s="274"/>
      <c r="E340" s="273"/>
      <c r="F340" s="273"/>
      <c r="G340" s="273"/>
    </row>
    <row r="341" spans="1:7" x14ac:dyDescent="0.3">
      <c r="A341" s="274"/>
      <c r="B341" s="274"/>
      <c r="C341" s="262"/>
      <c r="D341" s="274"/>
      <c r="E341" s="273"/>
      <c r="F341" s="273"/>
      <c r="G341" s="273"/>
    </row>
    <row r="342" spans="1:7" x14ac:dyDescent="0.3">
      <c r="A342" s="274"/>
      <c r="B342" s="274"/>
      <c r="C342" s="262"/>
      <c r="D342" s="274"/>
      <c r="E342" s="273"/>
      <c r="F342" s="273"/>
      <c r="G342" s="273"/>
    </row>
    <row r="343" spans="1:7" x14ac:dyDescent="0.3">
      <c r="A343" s="274"/>
      <c r="B343" s="274"/>
      <c r="C343" s="262"/>
      <c r="D343" s="274"/>
      <c r="E343" s="273"/>
      <c r="F343" s="273"/>
      <c r="G343" s="273"/>
    </row>
    <row r="344" spans="1:7" x14ac:dyDescent="0.3">
      <c r="A344" s="274"/>
      <c r="B344" s="274"/>
      <c r="C344" s="262"/>
      <c r="D344" s="274"/>
      <c r="E344" s="273"/>
      <c r="F344" s="273"/>
      <c r="G344" s="273"/>
    </row>
    <row r="345" spans="1:7" x14ac:dyDescent="0.3">
      <c r="A345" s="274"/>
      <c r="B345" s="274"/>
      <c r="C345" s="262"/>
      <c r="D345" s="274"/>
      <c r="E345" s="273"/>
      <c r="F345" s="273"/>
      <c r="G345" s="273"/>
    </row>
    <row r="346" spans="1:7" x14ac:dyDescent="0.3">
      <c r="A346" s="274"/>
      <c r="B346" s="274"/>
      <c r="C346" s="262"/>
      <c r="D346" s="274"/>
      <c r="E346" s="273"/>
      <c r="F346" s="273"/>
      <c r="G346" s="273"/>
    </row>
    <row r="347" spans="1:7" x14ac:dyDescent="0.3">
      <c r="A347" s="274"/>
      <c r="B347" s="274"/>
      <c r="C347" s="262"/>
      <c r="D347" s="274"/>
      <c r="E347" s="273"/>
      <c r="F347" s="273"/>
      <c r="G347" s="273"/>
    </row>
    <row r="348" spans="1:7" x14ac:dyDescent="0.3">
      <c r="A348" s="274"/>
      <c r="B348" s="274"/>
      <c r="C348" s="262"/>
      <c r="D348" s="274"/>
      <c r="E348" s="273"/>
      <c r="F348" s="273"/>
      <c r="G348" s="273"/>
    </row>
    <row r="349" spans="1:7" x14ac:dyDescent="0.3">
      <c r="A349" s="274"/>
      <c r="B349" s="274"/>
      <c r="C349" s="262"/>
      <c r="D349" s="274"/>
      <c r="E349" s="273"/>
      <c r="F349" s="273"/>
      <c r="G349" s="273"/>
    </row>
    <row r="350" spans="1:7" x14ac:dyDescent="0.3">
      <c r="A350" s="274"/>
      <c r="B350" s="274"/>
      <c r="C350" s="262"/>
      <c r="D350" s="274"/>
      <c r="E350" s="273"/>
      <c r="F350" s="273"/>
      <c r="G350" s="273"/>
    </row>
    <row r="351" spans="1:7" x14ac:dyDescent="0.3">
      <c r="A351" s="274"/>
      <c r="B351" s="274"/>
      <c r="C351" s="262"/>
      <c r="D351" s="274"/>
      <c r="E351" s="273"/>
      <c r="F351" s="273"/>
      <c r="G351" s="273"/>
    </row>
    <row r="352" spans="1:7" x14ac:dyDescent="0.3">
      <c r="A352" s="274"/>
      <c r="B352" s="274"/>
      <c r="C352" s="262"/>
      <c r="D352" s="274"/>
      <c r="E352" s="273"/>
      <c r="F352" s="273"/>
      <c r="G352" s="273"/>
    </row>
    <row r="353" spans="1:7" x14ac:dyDescent="0.3">
      <c r="A353" s="274"/>
      <c r="B353" s="274"/>
      <c r="C353" s="262"/>
      <c r="D353" s="274"/>
      <c r="E353" s="273"/>
      <c r="F353" s="273"/>
      <c r="G353" s="273"/>
    </row>
    <row r="354" spans="1:7" x14ac:dyDescent="0.3">
      <c r="A354" s="274"/>
      <c r="B354" s="274"/>
      <c r="C354" s="262"/>
      <c r="D354" s="274"/>
      <c r="E354" s="273"/>
      <c r="F354" s="273"/>
      <c r="G354" s="273"/>
    </row>
    <row r="355" spans="1:7" x14ac:dyDescent="0.3">
      <c r="A355" s="274"/>
      <c r="B355" s="274"/>
      <c r="C355" s="262"/>
      <c r="D355" s="274"/>
      <c r="E355" s="273"/>
      <c r="F355" s="273"/>
      <c r="G355" s="273"/>
    </row>
    <row r="356" spans="1:7" x14ac:dyDescent="0.3">
      <c r="A356" s="274"/>
      <c r="B356" s="274"/>
      <c r="C356" s="262"/>
      <c r="D356" s="274"/>
      <c r="E356" s="273"/>
      <c r="F356" s="273"/>
      <c r="G356" s="273"/>
    </row>
    <row r="357" spans="1:7" x14ac:dyDescent="0.3">
      <c r="A357" s="274"/>
      <c r="B357" s="274"/>
      <c r="C357" s="262"/>
      <c r="D357" s="274"/>
      <c r="E357" s="273"/>
      <c r="F357" s="273"/>
      <c r="G357" s="273"/>
    </row>
    <row r="358" spans="1:7" x14ac:dyDescent="0.3">
      <c r="A358" s="274"/>
      <c r="B358" s="274"/>
      <c r="C358" s="262"/>
      <c r="D358" s="274"/>
      <c r="E358" s="273"/>
      <c r="F358" s="273"/>
      <c r="G358" s="273"/>
    </row>
    <row r="359" spans="1:7" x14ac:dyDescent="0.3">
      <c r="A359" s="274"/>
      <c r="B359" s="274"/>
      <c r="C359" s="262"/>
      <c r="D359" s="274"/>
      <c r="E359" s="273"/>
      <c r="F359" s="273"/>
      <c r="G359" s="273"/>
    </row>
    <row r="360" spans="1:7" x14ac:dyDescent="0.3">
      <c r="A360" s="274"/>
      <c r="B360" s="274"/>
      <c r="C360" s="262"/>
      <c r="D360" s="274"/>
      <c r="E360" s="273"/>
      <c r="F360" s="273"/>
      <c r="G360" s="273"/>
    </row>
    <row r="361" spans="1:7" x14ac:dyDescent="0.3">
      <c r="A361" s="274"/>
      <c r="B361" s="274"/>
      <c r="C361" s="262"/>
      <c r="D361" s="274"/>
      <c r="E361" s="273"/>
      <c r="F361" s="273"/>
      <c r="G361" s="273"/>
    </row>
    <row r="362" spans="1:7" x14ac:dyDescent="0.3">
      <c r="A362" s="274"/>
      <c r="B362" s="274"/>
      <c r="C362" s="262"/>
      <c r="D362" s="274"/>
      <c r="E362" s="273"/>
      <c r="F362" s="273"/>
      <c r="G362" s="273"/>
    </row>
    <row r="363" spans="1:7" x14ac:dyDescent="0.3">
      <c r="A363" s="274"/>
      <c r="B363" s="274"/>
      <c r="C363" s="262"/>
      <c r="D363" s="274"/>
      <c r="E363" s="273"/>
      <c r="F363" s="273"/>
      <c r="G363" s="273"/>
    </row>
    <row r="364" spans="1:7" x14ac:dyDescent="0.3">
      <c r="A364" s="274"/>
      <c r="B364" s="274"/>
      <c r="C364" s="262"/>
      <c r="D364" s="274"/>
      <c r="E364" s="273"/>
      <c r="F364" s="273"/>
      <c r="G364" s="273"/>
    </row>
    <row r="365" spans="1:7" x14ac:dyDescent="0.3">
      <c r="A365" s="274"/>
      <c r="B365" s="274"/>
      <c r="C365" s="262"/>
      <c r="D365" s="274"/>
      <c r="E365" s="273"/>
      <c r="F365" s="273"/>
      <c r="G365" s="273"/>
    </row>
    <row r="366" spans="1:7" x14ac:dyDescent="0.3">
      <c r="A366" s="274"/>
      <c r="B366" s="274"/>
      <c r="C366" s="262"/>
      <c r="D366" s="274"/>
      <c r="E366" s="273"/>
      <c r="F366" s="273"/>
      <c r="G366" s="273"/>
    </row>
    <row r="367" spans="1:7" x14ac:dyDescent="0.3">
      <c r="A367" s="274"/>
      <c r="B367" s="274"/>
      <c r="C367" s="262"/>
      <c r="D367" s="274"/>
      <c r="E367" s="273"/>
      <c r="F367" s="273"/>
      <c r="G367" s="273"/>
    </row>
    <row r="368" spans="1:7" x14ac:dyDescent="0.3">
      <c r="A368" s="274"/>
      <c r="B368" s="274"/>
      <c r="C368" s="262"/>
      <c r="D368" s="274"/>
      <c r="E368" s="273"/>
      <c r="F368" s="273"/>
      <c r="G368" s="273"/>
    </row>
    <row r="369" spans="1:7" x14ac:dyDescent="0.3">
      <c r="A369" s="274"/>
      <c r="B369" s="274"/>
      <c r="C369" s="262"/>
      <c r="D369" s="274"/>
      <c r="E369" s="273"/>
      <c r="F369" s="273"/>
      <c r="G369" s="273"/>
    </row>
    <row r="370" spans="1:7" x14ac:dyDescent="0.3">
      <c r="A370" s="274"/>
      <c r="B370" s="274"/>
      <c r="C370" s="262"/>
      <c r="D370" s="274"/>
      <c r="E370" s="273"/>
      <c r="F370" s="273"/>
      <c r="G370" s="273"/>
    </row>
    <row r="371" spans="1:7" x14ac:dyDescent="0.3">
      <c r="A371" s="274"/>
      <c r="B371" s="274"/>
      <c r="C371" s="262"/>
      <c r="D371" s="274"/>
      <c r="E371" s="273"/>
      <c r="F371" s="273"/>
      <c r="G371" s="273"/>
    </row>
    <row r="372" spans="1:7" x14ac:dyDescent="0.3">
      <c r="A372" s="274"/>
      <c r="B372" s="274"/>
      <c r="C372" s="262"/>
      <c r="D372" s="274"/>
      <c r="E372" s="273"/>
      <c r="F372" s="273"/>
      <c r="G372" s="273"/>
    </row>
    <row r="373" spans="1:7" x14ac:dyDescent="0.3">
      <c r="A373" s="274"/>
      <c r="B373" s="274"/>
      <c r="C373" s="262"/>
      <c r="D373" s="274"/>
      <c r="E373" s="273"/>
      <c r="F373" s="273"/>
      <c r="G373" s="273"/>
    </row>
    <row r="374" spans="1:7" x14ac:dyDescent="0.3">
      <c r="A374" s="274"/>
      <c r="B374" s="274"/>
      <c r="C374" s="262"/>
      <c r="D374" s="274"/>
      <c r="E374" s="273"/>
      <c r="F374" s="273"/>
      <c r="G374" s="273"/>
    </row>
    <row r="375" spans="1:7" x14ac:dyDescent="0.3">
      <c r="A375" s="274"/>
      <c r="B375" s="274"/>
      <c r="C375" s="262"/>
      <c r="D375" s="274"/>
      <c r="E375" s="273"/>
      <c r="F375" s="273"/>
      <c r="G375" s="273"/>
    </row>
    <row r="376" spans="1:7" x14ac:dyDescent="0.3">
      <c r="A376" s="274"/>
      <c r="B376" s="274"/>
      <c r="C376" s="262"/>
      <c r="D376" s="274"/>
      <c r="E376" s="273"/>
      <c r="F376" s="273"/>
      <c r="G376" s="273"/>
    </row>
    <row r="377" spans="1:7" x14ac:dyDescent="0.3">
      <c r="A377" s="274"/>
      <c r="B377" s="274"/>
      <c r="C377" s="262"/>
      <c r="D377" s="274"/>
      <c r="E377" s="273"/>
      <c r="F377" s="273"/>
      <c r="G377" s="273"/>
    </row>
    <row r="378" spans="1:7" x14ac:dyDescent="0.3">
      <c r="A378" s="274"/>
      <c r="B378" s="274"/>
      <c r="C378" s="262"/>
      <c r="D378" s="274"/>
      <c r="E378" s="273"/>
      <c r="F378" s="273"/>
      <c r="G378" s="273"/>
    </row>
    <row r="379" spans="1:7" x14ac:dyDescent="0.3">
      <c r="A379" s="274"/>
      <c r="B379" s="274"/>
      <c r="C379" s="262"/>
      <c r="D379" s="274"/>
      <c r="E379" s="273"/>
      <c r="F379" s="273"/>
      <c r="G379" s="273"/>
    </row>
    <row r="380" spans="1:7" ht="18" x14ac:dyDescent="0.3">
      <c r="A380" s="313"/>
      <c r="B380" s="314"/>
      <c r="C380" s="313"/>
      <c r="D380" s="313"/>
      <c r="E380" s="313"/>
      <c r="F380" s="313"/>
      <c r="G380" s="313"/>
    </row>
    <row r="381" spans="1:7" x14ac:dyDescent="0.3">
      <c r="A381" s="297"/>
      <c r="B381" s="297"/>
      <c r="C381" s="297"/>
      <c r="D381" s="297"/>
      <c r="E381" s="297"/>
      <c r="F381" s="297"/>
      <c r="G381" s="297"/>
    </row>
    <row r="382" spans="1:7" x14ac:dyDescent="0.3">
      <c r="A382" s="274"/>
      <c r="B382" s="274"/>
      <c r="C382" s="307"/>
      <c r="D382" s="275"/>
      <c r="E382" s="275"/>
      <c r="F382" s="283"/>
      <c r="G382" s="283"/>
    </row>
    <row r="383" spans="1:7" x14ac:dyDescent="0.3">
      <c r="A383" s="275"/>
      <c r="B383" s="274"/>
      <c r="C383" s="274"/>
      <c r="D383" s="275"/>
      <c r="E383" s="275"/>
      <c r="F383" s="283"/>
      <c r="G383" s="283"/>
    </row>
    <row r="384" spans="1:7" x14ac:dyDescent="0.3">
      <c r="A384" s="274"/>
      <c r="B384" s="274"/>
      <c r="C384" s="274"/>
      <c r="D384" s="275"/>
      <c r="E384" s="275"/>
      <c r="F384" s="283"/>
      <c r="G384" s="283"/>
    </row>
    <row r="385" spans="1:7" x14ac:dyDescent="0.3">
      <c r="A385" s="274"/>
      <c r="B385" s="276"/>
      <c r="C385" s="307"/>
      <c r="D385" s="307"/>
      <c r="E385" s="275"/>
      <c r="F385" s="263"/>
      <c r="G385" s="263"/>
    </row>
    <row r="386" spans="1:7" x14ac:dyDescent="0.3">
      <c r="A386" s="274"/>
      <c r="B386" s="276"/>
      <c r="C386" s="307"/>
      <c r="D386" s="307"/>
      <c r="E386" s="275"/>
      <c r="F386" s="263"/>
      <c r="G386" s="263"/>
    </row>
    <row r="387" spans="1:7" x14ac:dyDescent="0.3">
      <c r="A387" s="274"/>
      <c r="B387" s="276"/>
      <c r="C387" s="307"/>
      <c r="D387" s="307"/>
      <c r="E387" s="275"/>
      <c r="F387" s="263"/>
      <c r="G387" s="263"/>
    </row>
    <row r="388" spans="1:7" x14ac:dyDescent="0.3">
      <c r="A388" s="274"/>
      <c r="B388" s="276"/>
      <c r="C388" s="307"/>
      <c r="D388" s="307"/>
      <c r="E388" s="275"/>
      <c r="F388" s="263"/>
      <c r="G388" s="263"/>
    </row>
    <row r="389" spans="1:7" x14ac:dyDescent="0.3">
      <c r="A389" s="274"/>
      <c r="B389" s="276"/>
      <c r="C389" s="307"/>
      <c r="D389" s="307"/>
      <c r="E389" s="275"/>
      <c r="F389" s="263"/>
      <c r="G389" s="263"/>
    </row>
    <row r="390" spans="1:7" x14ac:dyDescent="0.3">
      <c r="A390" s="274"/>
      <c r="B390" s="276"/>
      <c r="C390" s="307"/>
      <c r="D390" s="307"/>
      <c r="E390" s="275"/>
      <c r="F390" s="263"/>
      <c r="G390" s="263"/>
    </row>
    <row r="391" spans="1:7" x14ac:dyDescent="0.3">
      <c r="A391" s="274"/>
      <c r="B391" s="276"/>
      <c r="C391" s="307"/>
      <c r="D391" s="307"/>
      <c r="E391" s="275"/>
      <c r="F391" s="263"/>
      <c r="G391" s="263"/>
    </row>
    <row r="392" spans="1:7" x14ac:dyDescent="0.3">
      <c r="A392" s="274"/>
      <c r="B392" s="276"/>
      <c r="C392" s="307"/>
      <c r="D392" s="317"/>
      <c r="E392" s="275"/>
      <c r="F392" s="263"/>
      <c r="G392" s="263"/>
    </row>
    <row r="393" spans="1:7" x14ac:dyDescent="0.3">
      <c r="A393" s="274"/>
      <c r="B393" s="276"/>
      <c r="C393" s="307"/>
      <c r="D393" s="317"/>
      <c r="E393" s="275"/>
      <c r="F393" s="263"/>
      <c r="G393" s="263"/>
    </row>
    <row r="394" spans="1:7" x14ac:dyDescent="0.3">
      <c r="A394" s="274"/>
      <c r="B394" s="276"/>
      <c r="C394" s="307"/>
      <c r="D394" s="317"/>
      <c r="E394" s="276"/>
      <c r="F394" s="263"/>
      <c r="G394" s="263"/>
    </row>
    <row r="395" spans="1:7" x14ac:dyDescent="0.3">
      <c r="A395" s="274"/>
      <c r="B395" s="276"/>
      <c r="C395" s="307"/>
      <c r="D395" s="317"/>
      <c r="E395" s="276"/>
      <c r="F395" s="263"/>
      <c r="G395" s="263"/>
    </row>
    <row r="396" spans="1:7" x14ac:dyDescent="0.3">
      <c r="A396" s="274"/>
      <c r="B396" s="276"/>
      <c r="C396" s="307"/>
      <c r="D396" s="317"/>
      <c r="E396" s="276"/>
      <c r="F396" s="263"/>
      <c r="G396" s="263"/>
    </row>
    <row r="397" spans="1:7" x14ac:dyDescent="0.3">
      <c r="A397" s="274"/>
      <c r="B397" s="276"/>
      <c r="C397" s="307"/>
      <c r="D397" s="317"/>
      <c r="E397" s="276"/>
      <c r="F397" s="263"/>
      <c r="G397" s="263"/>
    </row>
    <row r="398" spans="1:7" x14ac:dyDescent="0.3">
      <c r="A398" s="274"/>
      <c r="B398" s="276"/>
      <c r="C398" s="307"/>
      <c r="D398" s="317"/>
      <c r="E398" s="276"/>
      <c r="F398" s="263"/>
      <c r="G398" s="263"/>
    </row>
    <row r="399" spans="1:7" x14ac:dyDescent="0.3">
      <c r="A399" s="274"/>
      <c r="B399" s="276"/>
      <c r="C399" s="307"/>
      <c r="D399" s="317"/>
      <c r="E399" s="276"/>
      <c r="F399" s="263"/>
      <c r="G399" s="263"/>
    </row>
    <row r="400" spans="1:7" x14ac:dyDescent="0.3">
      <c r="A400" s="274"/>
      <c r="B400" s="276"/>
      <c r="C400" s="307"/>
      <c r="D400" s="317"/>
      <c r="E400" s="274"/>
      <c r="F400" s="263"/>
      <c r="G400" s="263"/>
    </row>
    <row r="401" spans="1:7" x14ac:dyDescent="0.3">
      <c r="A401" s="274"/>
      <c r="B401" s="276"/>
      <c r="C401" s="307"/>
      <c r="D401" s="317"/>
      <c r="E401" s="318"/>
      <c r="F401" s="263"/>
      <c r="G401" s="263"/>
    </row>
    <row r="402" spans="1:7" x14ac:dyDescent="0.3">
      <c r="A402" s="274"/>
      <c r="B402" s="276"/>
      <c r="C402" s="307"/>
      <c r="D402" s="317"/>
      <c r="E402" s="318"/>
      <c r="F402" s="263"/>
      <c r="G402" s="263"/>
    </row>
    <row r="403" spans="1:7" x14ac:dyDescent="0.3">
      <c r="A403" s="274"/>
      <c r="B403" s="276"/>
      <c r="C403" s="307"/>
      <c r="D403" s="317"/>
      <c r="E403" s="318"/>
      <c r="F403" s="263"/>
      <c r="G403" s="263"/>
    </row>
    <row r="404" spans="1:7" x14ac:dyDescent="0.3">
      <c r="A404" s="274"/>
      <c r="B404" s="276"/>
      <c r="C404" s="307"/>
      <c r="D404" s="317"/>
      <c r="E404" s="318"/>
      <c r="F404" s="263"/>
      <c r="G404" s="263"/>
    </row>
    <row r="405" spans="1:7" x14ac:dyDescent="0.3">
      <c r="A405" s="274"/>
      <c r="B405" s="276"/>
      <c r="C405" s="307"/>
      <c r="D405" s="317"/>
      <c r="E405" s="318"/>
      <c r="F405" s="263"/>
      <c r="G405" s="263"/>
    </row>
    <row r="406" spans="1:7" x14ac:dyDescent="0.3">
      <c r="A406" s="274"/>
      <c r="B406" s="276"/>
      <c r="C406" s="307"/>
      <c r="D406" s="317"/>
      <c r="E406" s="318"/>
      <c r="F406" s="263"/>
      <c r="G406" s="263"/>
    </row>
    <row r="407" spans="1:7" x14ac:dyDescent="0.3">
      <c r="A407" s="274"/>
      <c r="B407" s="276"/>
      <c r="C407" s="307"/>
      <c r="D407" s="317"/>
      <c r="E407" s="318"/>
      <c r="F407" s="263"/>
      <c r="G407" s="263"/>
    </row>
    <row r="408" spans="1:7" x14ac:dyDescent="0.3">
      <c r="A408" s="274"/>
      <c r="B408" s="276"/>
      <c r="C408" s="307"/>
      <c r="D408" s="317"/>
      <c r="E408" s="318"/>
      <c r="F408" s="263"/>
      <c r="G408" s="263"/>
    </row>
    <row r="409" spans="1:7" x14ac:dyDescent="0.3">
      <c r="A409" s="274"/>
      <c r="B409" s="319"/>
      <c r="C409" s="320"/>
      <c r="D409" s="321"/>
      <c r="E409" s="318"/>
      <c r="F409" s="322"/>
      <c r="G409" s="322"/>
    </row>
    <row r="410" spans="1:7" x14ac:dyDescent="0.3">
      <c r="A410" s="297"/>
      <c r="B410" s="297"/>
      <c r="C410" s="297"/>
      <c r="D410" s="297"/>
      <c r="E410" s="297"/>
      <c r="F410" s="297"/>
      <c r="G410" s="297"/>
    </row>
    <row r="411" spans="1:7" x14ac:dyDescent="0.3">
      <c r="A411" s="274"/>
      <c r="B411" s="274"/>
      <c r="C411" s="262"/>
      <c r="D411" s="274"/>
      <c r="E411" s="274"/>
      <c r="F411" s="274"/>
      <c r="G411" s="274"/>
    </row>
    <row r="412" spans="1:7" x14ac:dyDescent="0.3">
      <c r="A412" s="274"/>
      <c r="B412" s="274"/>
      <c r="C412" s="274"/>
      <c r="D412" s="274"/>
      <c r="E412" s="274"/>
      <c r="F412" s="274"/>
      <c r="G412" s="274"/>
    </row>
    <row r="413" spans="1:7" x14ac:dyDescent="0.3">
      <c r="A413" s="274"/>
      <c r="B413" s="276"/>
      <c r="C413" s="274"/>
      <c r="D413" s="274"/>
      <c r="E413" s="274"/>
      <c r="F413" s="274"/>
      <c r="G413" s="274"/>
    </row>
    <row r="414" spans="1:7" x14ac:dyDescent="0.3">
      <c r="A414" s="274"/>
      <c r="B414" s="274"/>
      <c r="C414" s="307"/>
      <c r="D414" s="317"/>
      <c r="E414" s="274"/>
      <c r="F414" s="263"/>
      <c r="G414" s="263"/>
    </row>
    <row r="415" spans="1:7" x14ac:dyDescent="0.3">
      <c r="A415" s="274"/>
      <c r="B415" s="274"/>
      <c r="C415" s="307"/>
      <c r="D415" s="317"/>
      <c r="E415" s="274"/>
      <c r="F415" s="263"/>
      <c r="G415" s="263"/>
    </row>
    <row r="416" spans="1:7" x14ac:dyDescent="0.3">
      <c r="A416" s="274"/>
      <c r="B416" s="274"/>
      <c r="C416" s="307"/>
      <c r="D416" s="317"/>
      <c r="E416" s="274"/>
      <c r="F416" s="263"/>
      <c r="G416" s="263"/>
    </row>
    <row r="417" spans="1:7" x14ac:dyDescent="0.3">
      <c r="A417" s="274"/>
      <c r="B417" s="274"/>
      <c r="C417" s="307"/>
      <c r="D417" s="317"/>
      <c r="E417" s="274"/>
      <c r="F417" s="263"/>
      <c r="G417" s="263"/>
    </row>
    <row r="418" spans="1:7" x14ac:dyDescent="0.3">
      <c r="A418" s="274"/>
      <c r="B418" s="274"/>
      <c r="C418" s="307"/>
      <c r="D418" s="317"/>
      <c r="E418" s="274"/>
      <c r="F418" s="263"/>
      <c r="G418" s="263"/>
    </row>
    <row r="419" spans="1:7" x14ac:dyDescent="0.3">
      <c r="A419" s="274"/>
      <c r="B419" s="274"/>
      <c r="C419" s="307"/>
      <c r="D419" s="317"/>
      <c r="E419" s="274"/>
      <c r="F419" s="263"/>
      <c r="G419" s="263"/>
    </row>
    <row r="420" spans="1:7" x14ac:dyDescent="0.3">
      <c r="A420" s="274"/>
      <c r="B420" s="274"/>
      <c r="C420" s="307"/>
      <c r="D420" s="317"/>
      <c r="E420" s="274"/>
      <c r="F420" s="263"/>
      <c r="G420" s="263"/>
    </row>
    <row r="421" spans="1:7" x14ac:dyDescent="0.3">
      <c r="A421" s="274"/>
      <c r="B421" s="274"/>
      <c r="C421" s="307"/>
      <c r="D421" s="317"/>
      <c r="E421" s="274"/>
      <c r="F421" s="263"/>
      <c r="G421" s="263"/>
    </row>
    <row r="422" spans="1:7" x14ac:dyDescent="0.3">
      <c r="A422" s="274"/>
      <c r="B422" s="319"/>
      <c r="C422" s="307"/>
      <c r="D422" s="317"/>
      <c r="E422" s="274"/>
      <c r="F422" s="262"/>
      <c r="G422" s="262"/>
    </row>
    <row r="423" spans="1:7" x14ac:dyDescent="0.3">
      <c r="A423" s="274"/>
      <c r="B423" s="303"/>
      <c r="C423" s="307"/>
      <c r="D423" s="317"/>
      <c r="E423" s="274"/>
      <c r="F423" s="263"/>
      <c r="G423" s="263"/>
    </row>
    <row r="424" spans="1:7" x14ac:dyDescent="0.3">
      <c r="A424" s="274"/>
      <c r="B424" s="303"/>
      <c r="C424" s="307"/>
      <c r="D424" s="317"/>
      <c r="E424" s="274"/>
      <c r="F424" s="263"/>
      <c r="G424" s="263"/>
    </row>
    <row r="425" spans="1:7" x14ac:dyDescent="0.3">
      <c r="A425" s="274"/>
      <c r="B425" s="303"/>
      <c r="C425" s="307"/>
      <c r="D425" s="317"/>
      <c r="E425" s="274"/>
      <c r="F425" s="263"/>
      <c r="G425" s="263"/>
    </row>
    <row r="426" spans="1:7" x14ac:dyDescent="0.3">
      <c r="A426" s="274"/>
      <c r="B426" s="303"/>
      <c r="C426" s="307"/>
      <c r="D426" s="317"/>
      <c r="E426" s="274"/>
      <c r="F426" s="263"/>
      <c r="G426" s="263"/>
    </row>
    <row r="427" spans="1:7" x14ac:dyDescent="0.3">
      <c r="A427" s="274"/>
      <c r="B427" s="303"/>
      <c r="C427" s="307"/>
      <c r="D427" s="317"/>
      <c r="E427" s="274"/>
      <c r="F427" s="263"/>
      <c r="G427" s="263"/>
    </row>
    <row r="428" spans="1:7" x14ac:dyDescent="0.3">
      <c r="A428" s="274"/>
      <c r="B428" s="303"/>
      <c r="C428" s="307"/>
      <c r="D428" s="317"/>
      <c r="E428" s="274"/>
      <c r="F428" s="263"/>
      <c r="G428" s="263"/>
    </row>
    <row r="429" spans="1:7" x14ac:dyDescent="0.3">
      <c r="A429" s="274"/>
      <c r="B429" s="303"/>
      <c r="C429" s="274"/>
      <c r="D429" s="274"/>
      <c r="E429" s="274"/>
      <c r="F429" s="323"/>
      <c r="G429" s="323"/>
    </row>
    <row r="430" spans="1:7" x14ac:dyDescent="0.3">
      <c r="A430" s="274"/>
      <c r="B430" s="303"/>
      <c r="C430" s="274"/>
      <c r="D430" s="274"/>
      <c r="E430" s="274"/>
      <c r="F430" s="323"/>
      <c r="G430" s="323"/>
    </row>
    <row r="431" spans="1:7" x14ac:dyDescent="0.3">
      <c r="A431" s="274"/>
      <c r="B431" s="303"/>
      <c r="C431" s="274"/>
      <c r="D431" s="274"/>
      <c r="E431" s="274"/>
      <c r="F431" s="318"/>
      <c r="G431" s="318"/>
    </row>
    <row r="432" spans="1:7" x14ac:dyDescent="0.3">
      <c r="A432" s="297"/>
      <c r="B432" s="297"/>
      <c r="C432" s="297"/>
      <c r="D432" s="297"/>
      <c r="E432" s="297"/>
      <c r="F432" s="297"/>
      <c r="G432" s="297"/>
    </row>
    <row r="433" spans="1:7" x14ac:dyDescent="0.3">
      <c r="A433" s="274"/>
      <c r="B433" s="274"/>
      <c r="C433" s="262"/>
      <c r="D433" s="274"/>
      <c r="E433" s="274"/>
      <c r="F433" s="274"/>
      <c r="G433" s="274"/>
    </row>
    <row r="434" spans="1:7" x14ac:dyDescent="0.3">
      <c r="A434" s="274"/>
      <c r="B434" s="274"/>
      <c r="C434" s="274"/>
      <c r="D434" s="274"/>
      <c r="E434" s="274"/>
      <c r="F434" s="274"/>
      <c r="G434" s="274"/>
    </row>
    <row r="435" spans="1:7" x14ac:dyDescent="0.3">
      <c r="A435" s="274"/>
      <c r="B435" s="276"/>
      <c r="C435" s="274"/>
      <c r="D435" s="274"/>
      <c r="E435" s="274"/>
      <c r="F435" s="274"/>
      <c r="G435" s="274"/>
    </row>
    <row r="436" spans="1:7" x14ac:dyDescent="0.3">
      <c r="A436" s="274"/>
      <c r="B436" s="274"/>
      <c r="C436" s="307"/>
      <c r="D436" s="317"/>
      <c r="E436" s="274"/>
      <c r="F436" s="263"/>
      <c r="G436" s="263"/>
    </row>
    <row r="437" spans="1:7" x14ac:dyDescent="0.3">
      <c r="A437" s="274"/>
      <c r="B437" s="274"/>
      <c r="C437" s="307"/>
      <c r="D437" s="317"/>
      <c r="E437" s="274"/>
      <c r="F437" s="263"/>
      <c r="G437" s="263"/>
    </row>
    <row r="438" spans="1:7" x14ac:dyDescent="0.3">
      <c r="A438" s="274"/>
      <c r="B438" s="274"/>
      <c r="C438" s="307"/>
      <c r="D438" s="317"/>
      <c r="E438" s="274"/>
      <c r="F438" s="263"/>
      <c r="G438" s="263"/>
    </row>
    <row r="439" spans="1:7" x14ac:dyDescent="0.3">
      <c r="A439" s="274"/>
      <c r="B439" s="274"/>
      <c r="C439" s="307"/>
      <c r="D439" s="317"/>
      <c r="E439" s="274"/>
      <c r="F439" s="263"/>
      <c r="G439" s="263"/>
    </row>
    <row r="440" spans="1:7" x14ac:dyDescent="0.3">
      <c r="A440" s="274"/>
      <c r="B440" s="274"/>
      <c r="C440" s="307"/>
      <c r="D440" s="317"/>
      <c r="E440" s="274"/>
      <c r="F440" s="263"/>
      <c r="G440" s="263"/>
    </row>
    <row r="441" spans="1:7" x14ac:dyDescent="0.3">
      <c r="A441" s="274"/>
      <c r="B441" s="274"/>
      <c r="C441" s="307"/>
      <c r="D441" s="317"/>
      <c r="E441" s="274"/>
      <c r="F441" s="263"/>
      <c r="G441" s="263"/>
    </row>
    <row r="442" spans="1:7" x14ac:dyDescent="0.3">
      <c r="A442" s="274"/>
      <c r="B442" s="274"/>
      <c r="C442" s="307"/>
      <c r="D442" s="317"/>
      <c r="E442" s="274"/>
      <c r="F442" s="263"/>
      <c r="G442" s="263"/>
    </row>
    <row r="443" spans="1:7" x14ac:dyDescent="0.3">
      <c r="A443" s="274"/>
      <c r="B443" s="274"/>
      <c r="C443" s="307"/>
      <c r="D443" s="317"/>
      <c r="E443" s="274"/>
      <c r="F443" s="263"/>
      <c r="G443" s="263"/>
    </row>
    <row r="444" spans="1:7" x14ac:dyDescent="0.3">
      <c r="A444" s="274"/>
      <c r="B444" s="319"/>
      <c r="C444" s="307"/>
      <c r="D444" s="317"/>
      <c r="E444" s="274"/>
      <c r="F444" s="262"/>
      <c r="G444" s="262"/>
    </row>
    <row r="445" spans="1:7" x14ac:dyDescent="0.3">
      <c r="A445" s="274"/>
      <c r="B445" s="303"/>
      <c r="C445" s="307"/>
      <c r="D445" s="317"/>
      <c r="E445" s="274"/>
      <c r="F445" s="263"/>
      <c r="G445" s="263"/>
    </row>
    <row r="446" spans="1:7" x14ac:dyDescent="0.3">
      <c r="A446" s="274"/>
      <c r="B446" s="303"/>
      <c r="C446" s="307"/>
      <c r="D446" s="317"/>
      <c r="E446" s="274"/>
      <c r="F446" s="263"/>
      <c r="G446" s="263"/>
    </row>
    <row r="447" spans="1:7" x14ac:dyDescent="0.3">
      <c r="A447" s="274"/>
      <c r="B447" s="303"/>
      <c r="C447" s="307"/>
      <c r="D447" s="317"/>
      <c r="E447" s="274"/>
      <c r="F447" s="263"/>
      <c r="G447" s="263"/>
    </row>
    <row r="448" spans="1:7" x14ac:dyDescent="0.3">
      <c r="A448" s="274"/>
      <c r="B448" s="303"/>
      <c r="C448" s="307"/>
      <c r="D448" s="317"/>
      <c r="E448" s="274"/>
      <c r="F448" s="263"/>
      <c r="G448" s="263"/>
    </row>
    <row r="449" spans="1:7" x14ac:dyDescent="0.3">
      <c r="A449" s="274"/>
      <c r="B449" s="303"/>
      <c r="C449" s="307"/>
      <c r="D449" s="317"/>
      <c r="E449" s="274"/>
      <c r="F449" s="263"/>
      <c r="G449" s="263"/>
    </row>
    <row r="450" spans="1:7" x14ac:dyDescent="0.3">
      <c r="A450" s="274"/>
      <c r="B450" s="303"/>
      <c r="C450" s="307"/>
      <c r="D450" s="317"/>
      <c r="E450" s="274"/>
      <c r="F450" s="263"/>
      <c r="G450" s="263"/>
    </row>
    <row r="451" spans="1:7" x14ac:dyDescent="0.3">
      <c r="A451" s="274"/>
      <c r="B451" s="303"/>
      <c r="C451" s="274"/>
      <c r="D451" s="274"/>
      <c r="E451" s="274"/>
      <c r="F451" s="263"/>
      <c r="G451" s="263"/>
    </row>
    <row r="452" spans="1:7" x14ac:dyDescent="0.3">
      <c r="A452" s="274"/>
      <c r="B452" s="303"/>
      <c r="C452" s="274"/>
      <c r="D452" s="274"/>
      <c r="E452" s="274"/>
      <c r="F452" s="263"/>
      <c r="G452" s="263"/>
    </row>
    <row r="453" spans="1:7" x14ac:dyDescent="0.3">
      <c r="A453" s="274"/>
      <c r="B453" s="303"/>
      <c r="C453" s="274"/>
      <c r="D453" s="274"/>
      <c r="E453" s="274"/>
      <c r="F453" s="263"/>
      <c r="G453" s="262"/>
    </row>
    <row r="454" spans="1:7" x14ac:dyDescent="0.3">
      <c r="A454" s="297"/>
      <c r="B454" s="297"/>
      <c r="C454" s="297"/>
      <c r="D454" s="297"/>
      <c r="E454" s="297"/>
      <c r="F454" s="297"/>
      <c r="G454" s="297"/>
    </row>
    <row r="455" spans="1:7" x14ac:dyDescent="0.3">
      <c r="A455" s="274"/>
      <c r="B455" s="276"/>
      <c r="C455" s="262"/>
      <c r="D455" s="262"/>
      <c r="E455" s="274"/>
      <c r="F455" s="274"/>
      <c r="G455" s="274"/>
    </row>
    <row r="456" spans="1:7" x14ac:dyDescent="0.3">
      <c r="A456" s="274"/>
      <c r="B456" s="276"/>
      <c r="C456" s="262"/>
      <c r="D456" s="262"/>
      <c r="E456" s="274"/>
      <c r="F456" s="274"/>
      <c r="G456" s="274"/>
    </row>
    <row r="457" spans="1:7" x14ac:dyDescent="0.3">
      <c r="A457" s="274"/>
      <c r="B457" s="276"/>
      <c r="C457" s="262"/>
      <c r="D457" s="262"/>
      <c r="E457" s="274"/>
      <c r="F457" s="274"/>
      <c r="G457" s="274"/>
    </row>
    <row r="458" spans="1:7" x14ac:dyDescent="0.3">
      <c r="A458" s="274"/>
      <c r="B458" s="276"/>
      <c r="C458" s="262"/>
      <c r="D458" s="262"/>
      <c r="E458" s="274"/>
      <c r="F458" s="274"/>
      <c r="G458" s="274"/>
    </row>
    <row r="459" spans="1:7" x14ac:dyDescent="0.3">
      <c r="A459" s="274"/>
      <c r="B459" s="276"/>
      <c r="C459" s="262"/>
      <c r="D459" s="262"/>
      <c r="E459" s="274"/>
      <c r="F459" s="274"/>
      <c r="G459" s="274"/>
    </row>
    <row r="460" spans="1:7" x14ac:dyDescent="0.3">
      <c r="A460" s="274"/>
      <c r="B460" s="276"/>
      <c r="C460" s="262"/>
      <c r="D460" s="262"/>
      <c r="E460" s="274"/>
      <c r="F460" s="274"/>
      <c r="G460" s="274"/>
    </row>
    <row r="461" spans="1:7" x14ac:dyDescent="0.3">
      <c r="A461" s="274"/>
      <c r="B461" s="276"/>
      <c r="C461" s="262"/>
      <c r="D461" s="262"/>
      <c r="E461" s="274"/>
      <c r="F461" s="274"/>
      <c r="G461" s="274"/>
    </row>
    <row r="462" spans="1:7" x14ac:dyDescent="0.3">
      <c r="A462" s="274"/>
      <c r="B462" s="276"/>
      <c r="C462" s="262"/>
      <c r="D462" s="262"/>
      <c r="E462" s="274"/>
      <c r="F462" s="274"/>
      <c r="G462" s="274"/>
    </row>
    <row r="463" spans="1:7" x14ac:dyDescent="0.3">
      <c r="A463" s="274"/>
      <c r="B463" s="276"/>
      <c r="C463" s="262"/>
      <c r="D463" s="262"/>
      <c r="E463" s="274"/>
      <c r="F463" s="274"/>
      <c r="G463" s="274"/>
    </row>
    <row r="464" spans="1:7" x14ac:dyDescent="0.3">
      <c r="A464" s="274"/>
      <c r="B464" s="276"/>
      <c r="C464" s="262"/>
      <c r="D464" s="262"/>
      <c r="E464" s="274"/>
      <c r="F464" s="274"/>
      <c r="G464" s="274"/>
    </row>
    <row r="465" spans="1:7" x14ac:dyDescent="0.3">
      <c r="A465" s="274"/>
      <c r="B465" s="303"/>
      <c r="C465" s="262"/>
      <c r="D465" s="274"/>
      <c r="E465" s="274"/>
      <c r="F465" s="274"/>
      <c r="G465" s="274"/>
    </row>
    <row r="466" spans="1:7" x14ac:dyDescent="0.3">
      <c r="A466" s="274"/>
      <c r="B466" s="303"/>
      <c r="C466" s="262"/>
      <c r="D466" s="274"/>
      <c r="E466" s="274"/>
      <c r="F466" s="274"/>
      <c r="G466" s="274"/>
    </row>
    <row r="467" spans="1:7" x14ac:dyDescent="0.3">
      <c r="A467" s="274"/>
      <c r="B467" s="303"/>
      <c r="C467" s="262"/>
      <c r="D467" s="274"/>
      <c r="E467" s="274"/>
      <c r="F467" s="274"/>
      <c r="G467" s="274"/>
    </row>
    <row r="468" spans="1:7" x14ac:dyDescent="0.3">
      <c r="A468" s="274"/>
      <c r="B468" s="303"/>
      <c r="C468" s="262"/>
      <c r="D468" s="274"/>
      <c r="E468" s="274"/>
      <c r="F468" s="274"/>
      <c r="G468" s="274"/>
    </row>
    <row r="469" spans="1:7" x14ac:dyDescent="0.3">
      <c r="A469" s="274"/>
      <c r="B469" s="303"/>
      <c r="C469" s="262"/>
      <c r="D469" s="274"/>
      <c r="E469" s="274"/>
      <c r="F469" s="274"/>
      <c r="G469" s="274"/>
    </row>
    <row r="470" spans="1:7" x14ac:dyDescent="0.3">
      <c r="A470" s="274"/>
      <c r="B470" s="303"/>
      <c r="C470" s="262"/>
      <c r="D470" s="274"/>
      <c r="E470" s="274"/>
      <c r="F470" s="274"/>
      <c r="G470" s="274"/>
    </row>
    <row r="471" spans="1:7" x14ac:dyDescent="0.3">
      <c r="A471" s="274"/>
      <c r="B471" s="303"/>
      <c r="C471" s="262"/>
      <c r="D471" s="274"/>
      <c r="E471" s="274"/>
      <c r="F471" s="274"/>
      <c r="G471" s="274"/>
    </row>
    <row r="472" spans="1:7" x14ac:dyDescent="0.3">
      <c r="A472" s="274"/>
      <c r="B472" s="303"/>
      <c r="C472" s="262"/>
      <c r="D472" s="274"/>
      <c r="E472" s="274"/>
      <c r="F472" s="274"/>
      <c r="G472" s="274"/>
    </row>
    <row r="473" spans="1:7" x14ac:dyDescent="0.3">
      <c r="A473" s="274"/>
      <c r="B473" s="303"/>
      <c r="C473" s="262"/>
      <c r="D473" s="274"/>
      <c r="E473" s="274"/>
      <c r="F473" s="274"/>
      <c r="G473" s="274"/>
    </row>
    <row r="474" spans="1:7" x14ac:dyDescent="0.3">
      <c r="A474" s="274"/>
      <c r="B474" s="303"/>
      <c r="C474" s="262"/>
      <c r="D474" s="274"/>
      <c r="E474" s="274"/>
      <c r="F474" s="274"/>
      <c r="G474" s="274"/>
    </row>
    <row r="475" spans="1:7" x14ac:dyDescent="0.3">
      <c r="A475" s="274"/>
      <c r="B475" s="303"/>
      <c r="C475" s="262"/>
      <c r="D475" s="274"/>
      <c r="E475" s="274"/>
      <c r="F475" s="274"/>
      <c r="G475" s="274"/>
    </row>
    <row r="476" spans="1:7" x14ac:dyDescent="0.3">
      <c r="A476" s="274"/>
      <c r="B476" s="303"/>
      <c r="C476" s="262"/>
      <c r="D476" s="274"/>
      <c r="E476" s="274"/>
      <c r="F476" s="274"/>
      <c r="G476" s="273"/>
    </row>
    <row r="477" spans="1:7" x14ac:dyDescent="0.3">
      <c r="A477" s="274"/>
      <c r="B477" s="303"/>
      <c r="C477" s="262"/>
      <c r="D477" s="274"/>
      <c r="E477" s="274"/>
      <c r="F477" s="274"/>
      <c r="G477" s="273"/>
    </row>
    <row r="478" spans="1:7" x14ac:dyDescent="0.3">
      <c r="A478" s="274"/>
      <c r="B478" s="303"/>
      <c r="C478" s="262"/>
      <c r="D478" s="274"/>
      <c r="E478" s="274"/>
      <c r="F478" s="274"/>
      <c r="G478" s="273"/>
    </row>
    <row r="479" spans="1:7" x14ac:dyDescent="0.3">
      <c r="A479" s="274"/>
      <c r="B479" s="303"/>
      <c r="C479" s="262"/>
      <c r="D479" s="325"/>
      <c r="E479" s="325"/>
      <c r="F479" s="325"/>
      <c r="G479" s="325"/>
    </row>
    <row r="480" spans="1:7" x14ac:dyDescent="0.3">
      <c r="A480" s="274"/>
      <c r="B480" s="303"/>
      <c r="C480" s="262"/>
      <c r="D480" s="325"/>
      <c r="E480" s="325"/>
      <c r="F480" s="325"/>
      <c r="G480" s="325"/>
    </row>
    <row r="481" spans="1:7" x14ac:dyDescent="0.3">
      <c r="A481" s="274"/>
      <c r="B481" s="303"/>
      <c r="C481" s="262"/>
      <c r="D481" s="325"/>
      <c r="E481" s="325"/>
      <c r="F481" s="325"/>
      <c r="G481" s="325"/>
    </row>
    <row r="482" spans="1:7" x14ac:dyDescent="0.3">
      <c r="A482" s="297"/>
      <c r="B482" s="297"/>
      <c r="C482" s="297"/>
      <c r="D482" s="297"/>
      <c r="E482" s="297"/>
      <c r="F482" s="297"/>
      <c r="G482" s="297"/>
    </row>
    <row r="483" spans="1:7" x14ac:dyDescent="0.3">
      <c r="A483" s="274"/>
      <c r="B483" s="276"/>
      <c r="C483" s="274"/>
      <c r="D483" s="274"/>
      <c r="E483" s="277"/>
      <c r="F483" s="263"/>
      <c r="G483" s="263"/>
    </row>
    <row r="484" spans="1:7" x14ac:dyDescent="0.3">
      <c r="A484" s="274"/>
      <c r="B484" s="276"/>
      <c r="C484" s="274"/>
      <c r="D484" s="274"/>
      <c r="E484" s="277"/>
      <c r="F484" s="263"/>
      <c r="G484" s="263"/>
    </row>
    <row r="485" spans="1:7" x14ac:dyDescent="0.3">
      <c r="A485" s="274"/>
      <c r="B485" s="276"/>
      <c r="C485" s="274"/>
      <c r="D485" s="274"/>
      <c r="E485" s="277"/>
      <c r="F485" s="263"/>
      <c r="G485" s="263"/>
    </row>
    <row r="486" spans="1:7" x14ac:dyDescent="0.3">
      <c r="A486" s="274"/>
      <c r="B486" s="276"/>
      <c r="C486" s="274"/>
      <c r="D486" s="274"/>
      <c r="E486" s="277"/>
      <c r="F486" s="263"/>
      <c r="G486" s="263"/>
    </row>
    <row r="487" spans="1:7" x14ac:dyDescent="0.3">
      <c r="A487" s="274"/>
      <c r="B487" s="276"/>
      <c r="C487" s="274"/>
      <c r="D487" s="274"/>
      <c r="E487" s="277"/>
      <c r="F487" s="263"/>
      <c r="G487" s="263"/>
    </row>
    <row r="488" spans="1:7" x14ac:dyDescent="0.3">
      <c r="A488" s="274"/>
      <c r="B488" s="276"/>
      <c r="C488" s="274"/>
      <c r="D488" s="274"/>
      <c r="E488" s="277"/>
      <c r="F488" s="263"/>
      <c r="G488" s="263"/>
    </row>
    <row r="489" spans="1:7" x14ac:dyDescent="0.3">
      <c r="A489" s="274"/>
      <c r="B489" s="276"/>
      <c r="C489" s="274"/>
      <c r="D489" s="274"/>
      <c r="E489" s="277"/>
      <c r="F489" s="263"/>
      <c r="G489" s="263"/>
    </row>
    <row r="490" spans="1:7" x14ac:dyDescent="0.3">
      <c r="A490" s="274"/>
      <c r="B490" s="276"/>
      <c r="C490" s="274"/>
      <c r="D490" s="274"/>
      <c r="E490" s="277"/>
      <c r="F490" s="263"/>
      <c r="G490" s="263"/>
    </row>
    <row r="491" spans="1:7" x14ac:dyDescent="0.3">
      <c r="A491" s="274"/>
      <c r="B491" s="276"/>
      <c r="C491" s="274"/>
      <c r="D491" s="274"/>
      <c r="E491" s="277"/>
      <c r="F491" s="263"/>
      <c r="G491" s="263"/>
    </row>
    <row r="492" spans="1:7" x14ac:dyDescent="0.3">
      <c r="A492" s="274"/>
      <c r="B492" s="276"/>
      <c r="C492" s="274"/>
      <c r="D492" s="274"/>
      <c r="E492" s="277"/>
      <c r="F492" s="263"/>
      <c r="G492" s="263"/>
    </row>
    <row r="493" spans="1:7" x14ac:dyDescent="0.3">
      <c r="A493" s="274"/>
      <c r="B493" s="276"/>
      <c r="C493" s="274"/>
      <c r="D493" s="274"/>
      <c r="E493" s="277"/>
      <c r="F493" s="263"/>
      <c r="G493" s="263"/>
    </row>
    <row r="494" spans="1:7" x14ac:dyDescent="0.3">
      <c r="A494" s="274"/>
      <c r="B494" s="276"/>
      <c r="C494" s="274"/>
      <c r="D494" s="274"/>
      <c r="E494" s="277"/>
      <c r="F494" s="263"/>
      <c r="G494" s="263"/>
    </row>
    <row r="495" spans="1:7" x14ac:dyDescent="0.3">
      <c r="A495" s="274"/>
      <c r="B495" s="276"/>
      <c r="C495" s="274"/>
      <c r="D495" s="274"/>
      <c r="E495" s="277"/>
      <c r="F495" s="263"/>
      <c r="G495" s="263"/>
    </row>
    <row r="496" spans="1:7" x14ac:dyDescent="0.3">
      <c r="A496" s="274"/>
      <c r="B496" s="276"/>
      <c r="C496" s="274"/>
      <c r="D496" s="274"/>
      <c r="E496" s="277"/>
      <c r="F496" s="263"/>
      <c r="G496" s="263"/>
    </row>
    <row r="497" spans="1:7" x14ac:dyDescent="0.3">
      <c r="A497" s="274"/>
      <c r="B497" s="276"/>
      <c r="C497" s="274"/>
      <c r="D497" s="274"/>
      <c r="E497" s="277"/>
      <c r="F497" s="263"/>
      <c r="G497" s="263"/>
    </row>
    <row r="498" spans="1:7" x14ac:dyDescent="0.3">
      <c r="A498" s="274"/>
      <c r="B498" s="276"/>
      <c r="C498" s="274"/>
      <c r="D498" s="274"/>
      <c r="E498" s="277"/>
      <c r="F498" s="263"/>
      <c r="G498" s="263"/>
    </row>
    <row r="499" spans="1:7" x14ac:dyDescent="0.3">
      <c r="A499" s="274"/>
      <c r="B499" s="276"/>
      <c r="C499" s="274"/>
      <c r="D499" s="274"/>
      <c r="E499" s="277"/>
      <c r="F499" s="263"/>
      <c r="G499" s="263"/>
    </row>
    <row r="500" spans="1:7" x14ac:dyDescent="0.3">
      <c r="A500" s="274"/>
      <c r="B500" s="276"/>
      <c r="C500" s="274"/>
      <c r="D500" s="274"/>
      <c r="E500" s="277"/>
      <c r="F500" s="263"/>
      <c r="G500" s="263"/>
    </row>
    <row r="501" spans="1:7" x14ac:dyDescent="0.3">
      <c r="A501" s="274"/>
      <c r="B501" s="276"/>
      <c r="C501" s="274"/>
      <c r="D501" s="274"/>
      <c r="E501" s="277"/>
      <c r="F501" s="277"/>
      <c r="G501" s="277"/>
    </row>
    <row r="502" spans="1:7" x14ac:dyDescent="0.3">
      <c r="A502" s="274"/>
      <c r="B502" s="276"/>
      <c r="C502" s="274"/>
      <c r="D502" s="274"/>
      <c r="E502" s="277"/>
      <c r="F502" s="277"/>
      <c r="G502" s="277"/>
    </row>
    <row r="503" spans="1:7" x14ac:dyDescent="0.3">
      <c r="A503" s="274"/>
      <c r="B503" s="276"/>
      <c r="C503" s="274"/>
      <c r="D503" s="274"/>
      <c r="E503" s="277"/>
      <c r="F503" s="277"/>
      <c r="G503" s="277"/>
    </row>
    <row r="504" spans="1:7" x14ac:dyDescent="0.3">
      <c r="A504" s="274"/>
      <c r="B504" s="276"/>
      <c r="C504" s="274"/>
      <c r="D504" s="274"/>
      <c r="E504" s="277"/>
      <c r="F504" s="277"/>
      <c r="G504" s="277"/>
    </row>
    <row r="505" spans="1:7" x14ac:dyDescent="0.3">
      <c r="A505" s="297"/>
      <c r="B505" s="297"/>
      <c r="C505" s="297"/>
      <c r="D505" s="297"/>
      <c r="E505" s="297"/>
      <c r="F505" s="297"/>
      <c r="G505" s="297"/>
    </row>
    <row r="506" spans="1:7" x14ac:dyDescent="0.3">
      <c r="A506" s="274"/>
      <c r="B506" s="276"/>
      <c r="C506" s="274"/>
      <c r="D506" s="274"/>
      <c r="E506" s="277"/>
      <c r="F506" s="263"/>
      <c r="G506" s="263"/>
    </row>
    <row r="507" spans="1:7" x14ac:dyDescent="0.3">
      <c r="A507" s="274"/>
      <c r="B507" s="276"/>
      <c r="C507" s="274"/>
      <c r="D507" s="274"/>
      <c r="E507" s="277"/>
      <c r="F507" s="263"/>
      <c r="G507" s="263"/>
    </row>
    <row r="508" spans="1:7" x14ac:dyDescent="0.3">
      <c r="A508" s="274"/>
      <c r="B508" s="276"/>
      <c r="C508" s="274"/>
      <c r="D508" s="274"/>
      <c r="E508" s="277"/>
      <c r="F508" s="263"/>
      <c r="G508" s="263"/>
    </row>
    <row r="509" spans="1:7" x14ac:dyDescent="0.3">
      <c r="A509" s="274"/>
      <c r="B509" s="276"/>
      <c r="C509" s="274"/>
      <c r="D509" s="274"/>
      <c r="E509" s="277"/>
      <c r="F509" s="263"/>
      <c r="G509" s="263"/>
    </row>
    <row r="510" spans="1:7" x14ac:dyDescent="0.3">
      <c r="A510" s="274"/>
      <c r="B510" s="276"/>
      <c r="C510" s="274"/>
      <c r="D510" s="274"/>
      <c r="E510" s="277"/>
      <c r="F510" s="263"/>
      <c r="G510" s="263"/>
    </row>
    <row r="511" spans="1:7" x14ac:dyDescent="0.3">
      <c r="A511" s="274"/>
      <c r="B511" s="276"/>
      <c r="C511" s="274"/>
      <c r="D511" s="274"/>
      <c r="E511" s="277"/>
      <c r="F511" s="263"/>
      <c r="G511" s="263"/>
    </row>
    <row r="512" spans="1:7" x14ac:dyDescent="0.3">
      <c r="A512" s="274"/>
      <c r="B512" s="276"/>
      <c r="C512" s="274"/>
      <c r="D512" s="274"/>
      <c r="E512" s="277"/>
      <c r="F512" s="263"/>
      <c r="G512" s="263"/>
    </row>
    <row r="513" spans="1:7" x14ac:dyDescent="0.3">
      <c r="A513" s="274"/>
      <c r="B513" s="276"/>
      <c r="C513" s="274"/>
      <c r="D513" s="274"/>
      <c r="E513" s="277"/>
      <c r="F513" s="263"/>
      <c r="G513" s="263"/>
    </row>
    <row r="514" spans="1:7" x14ac:dyDescent="0.3">
      <c r="A514" s="274"/>
      <c r="B514" s="276"/>
      <c r="C514" s="274"/>
      <c r="D514" s="274"/>
      <c r="E514" s="277"/>
      <c r="F514" s="263"/>
      <c r="G514" s="263"/>
    </row>
    <row r="515" spans="1:7" x14ac:dyDescent="0.3">
      <c r="A515" s="274"/>
      <c r="B515" s="276"/>
      <c r="C515" s="274"/>
      <c r="D515" s="274"/>
      <c r="E515" s="277"/>
      <c r="F515" s="277"/>
      <c r="G515" s="277"/>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Y37" sqref="Y37"/>
    </sheetView>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60CA-3A76-4C0E-9089-2FBFFFB2B93B}">
  <dimension ref="A1:E17"/>
  <sheetViews>
    <sheetView workbookViewId="0">
      <selection activeCell="N15" sqref="N15"/>
    </sheetView>
  </sheetViews>
  <sheetFormatPr defaultRowHeight="14.4" x14ac:dyDescent="0.3"/>
  <cols>
    <col min="1" max="1" width="21.109375" bestFit="1" customWidth="1"/>
    <col min="2" max="2" width="17.21875" bestFit="1" customWidth="1"/>
  </cols>
  <sheetData>
    <row r="1" spans="1:5" x14ac:dyDescent="0.3">
      <c r="A1" s="719" t="s">
        <v>3092</v>
      </c>
      <c r="B1" s="264" t="s">
        <v>3093</v>
      </c>
      <c r="C1" s="264"/>
      <c r="D1" s="264"/>
      <c r="E1" s="264"/>
    </row>
    <row r="2" spans="1:5" ht="17.399999999999999" x14ac:dyDescent="0.3">
      <c r="A2" s="720">
        <v>1906499999.9999998</v>
      </c>
      <c r="B2" s="424">
        <v>0.12602739726027398</v>
      </c>
      <c r="C2" s="436"/>
      <c r="D2" s="264"/>
      <c r="E2" s="707" t="e">
        <f>(#REF!-#REF!)/365</f>
        <v>#REF!</v>
      </c>
    </row>
    <row r="3" spans="1:5" ht="17.399999999999999" x14ac:dyDescent="0.3">
      <c r="A3" s="720">
        <v>1500000000</v>
      </c>
      <c r="B3" s="424">
        <v>0.41095890410958902</v>
      </c>
      <c r="C3" s="436"/>
      <c r="D3" s="264"/>
      <c r="E3" s="707" t="e">
        <f>(#REF!-#REF!)/365</f>
        <v>#REF!</v>
      </c>
    </row>
    <row r="4" spans="1:5" ht="17.399999999999999" x14ac:dyDescent="0.3">
      <c r="A4" s="720">
        <v>2328375000</v>
      </c>
      <c r="B4" s="424">
        <v>0.70136986301369864</v>
      </c>
      <c r="C4" s="436"/>
      <c r="D4" s="264"/>
      <c r="E4" s="707" t="e">
        <f>(#REF!-#REF!)/365</f>
        <v>#REF!</v>
      </c>
    </row>
    <row r="5" spans="1:5" ht="17.399999999999999" x14ac:dyDescent="0.3">
      <c r="A5" s="720">
        <v>2330825000</v>
      </c>
      <c r="B5" s="424">
        <v>1.1260273972602739</v>
      </c>
      <c r="C5" s="436"/>
      <c r="D5" s="264"/>
      <c r="E5" s="707" t="e">
        <f>(#REF!-#REF!)/365</f>
        <v>#REF!</v>
      </c>
    </row>
    <row r="6" spans="1:5" ht="17.399999999999999" x14ac:dyDescent="0.3">
      <c r="A6" s="720">
        <v>1501280000</v>
      </c>
      <c r="B6" s="424">
        <v>1.3945205479452054</v>
      </c>
      <c r="C6" s="436"/>
      <c r="D6" s="264"/>
      <c r="E6" s="707" t="e">
        <f>(#REF!-#REF!)/365</f>
        <v>#REF!</v>
      </c>
    </row>
    <row r="7" spans="1:5" ht="17.399999999999999" x14ac:dyDescent="0.3">
      <c r="A7" s="720">
        <v>2215440000</v>
      </c>
      <c r="B7" s="424">
        <v>1.7424657534246575</v>
      </c>
      <c r="C7" s="436"/>
      <c r="D7" s="264"/>
      <c r="E7" s="707" t="e">
        <f>(#REF!-#REF!)/365</f>
        <v>#REF!</v>
      </c>
    </row>
    <row r="8" spans="1:5" ht="17.399999999999999" x14ac:dyDescent="0.3">
      <c r="A8" s="720">
        <v>2000000000</v>
      </c>
      <c r="B8" s="424">
        <v>1.7589041095890412</v>
      </c>
      <c r="C8" s="436"/>
      <c r="D8" s="264"/>
      <c r="E8" s="707" t="e">
        <f>(#REF!-#REF!)/365</f>
        <v>#REF!</v>
      </c>
    </row>
    <row r="9" spans="1:5" ht="17.399999999999999" x14ac:dyDescent="0.3">
      <c r="A9" s="720">
        <v>1952500000</v>
      </c>
      <c r="B9" s="424">
        <v>1.904109589041096</v>
      </c>
      <c r="C9" s="436"/>
      <c r="D9" s="264"/>
      <c r="E9" s="707" t="e">
        <f>(#REF!-#REF!)/365</f>
        <v>#REF!</v>
      </c>
    </row>
    <row r="10" spans="1:5" ht="17.399999999999999" x14ac:dyDescent="0.3">
      <c r="A10" s="720">
        <v>1500000000</v>
      </c>
      <c r="B10" s="424">
        <v>1.9068493150684931</v>
      </c>
      <c r="C10" s="436"/>
      <c r="D10" s="264"/>
      <c r="E10" s="707" t="e">
        <f>(#REF!-#REF!)/365</f>
        <v>#REF!</v>
      </c>
    </row>
    <row r="11" spans="1:5" ht="17.399999999999999" x14ac:dyDescent="0.3">
      <c r="A11" s="720">
        <v>722400000</v>
      </c>
      <c r="B11" s="424">
        <v>1.9616438356164383</v>
      </c>
      <c r="C11" s="436"/>
      <c r="D11" s="264"/>
      <c r="E11" s="707" t="e">
        <f>(#REF!-#REF!)/365</f>
        <v>#REF!</v>
      </c>
    </row>
    <row r="12" spans="1:5" ht="17.399999999999999" x14ac:dyDescent="0.3">
      <c r="A12" s="721">
        <v>1730000000</v>
      </c>
      <c r="B12" s="444">
        <v>1.9643835616438357</v>
      </c>
      <c r="C12" s="436"/>
      <c r="D12" s="264"/>
      <c r="E12" s="707" t="e">
        <f>(#REF!-#REF!)/365</f>
        <v>#REF!</v>
      </c>
    </row>
    <row r="13" spans="1:5" ht="17.399999999999999" x14ac:dyDescent="0.3">
      <c r="A13" s="720">
        <v>2556050000</v>
      </c>
      <c r="B13" s="424">
        <v>2.473972602739726</v>
      </c>
      <c r="C13" s="436"/>
      <c r="D13" s="264"/>
      <c r="E13" s="707" t="e">
        <f>(#REF!-#REF!)/365</f>
        <v>#REF!</v>
      </c>
    </row>
    <row r="14" spans="1:5" ht="17.399999999999999" x14ac:dyDescent="0.3">
      <c r="A14" s="721">
        <v>471737500</v>
      </c>
      <c r="B14" s="424">
        <v>2.6465753424657534</v>
      </c>
      <c r="C14" s="436"/>
      <c r="D14" s="264"/>
      <c r="E14" s="707" t="e">
        <f>(#REF!-#REF!)/365</f>
        <v>#REF!</v>
      </c>
    </row>
    <row r="15" spans="1:5" ht="17.399999999999999" x14ac:dyDescent="0.3">
      <c r="A15" s="720">
        <v>1927950000</v>
      </c>
      <c r="B15" s="424">
        <v>2.6986301369863015</v>
      </c>
      <c r="C15" s="436"/>
      <c r="D15" s="264"/>
      <c r="E15" s="707" t="e">
        <f>(#REF!-#REF!)/365</f>
        <v>#REF!</v>
      </c>
    </row>
    <row r="16" spans="1:5" ht="17.399999999999999" x14ac:dyDescent="0.3">
      <c r="A16" s="721">
        <v>234400000</v>
      </c>
      <c r="B16" s="424">
        <v>4.9397260273972599</v>
      </c>
      <c r="C16" s="436"/>
      <c r="D16" s="264"/>
      <c r="E16" s="707" t="e">
        <f>(#REF!-#REF!)/365</f>
        <v>#REF!</v>
      </c>
    </row>
    <row r="17" spans="1:5" ht="17.399999999999999" x14ac:dyDescent="0.3">
      <c r="A17" s="720">
        <v>200750400</v>
      </c>
      <c r="B17" s="424">
        <v>14.421917808219177</v>
      </c>
      <c r="C17" s="422"/>
      <c r="D17" s="264"/>
      <c r="E17" s="707" t="e">
        <f>(#REF!-#REF!)/365</f>
        <v>#REF!</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zoomScale="80" zoomScaleNormal="80" workbookViewId="0"/>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725" t="s">
        <v>2335</v>
      </c>
      <c r="F6" s="725"/>
      <c r="G6" s="725"/>
      <c r="H6" s="7"/>
      <c r="I6" s="7"/>
      <c r="J6" s="8"/>
    </row>
    <row r="7" spans="2:10" ht="25.8" x14ac:dyDescent="0.3">
      <c r="B7" s="6"/>
      <c r="C7" s="7"/>
      <c r="D7" s="7"/>
      <c r="E7" s="7"/>
      <c r="F7" s="12" t="s">
        <v>12</v>
      </c>
      <c r="G7" s="7"/>
      <c r="H7" s="7"/>
      <c r="I7" s="7"/>
      <c r="J7" s="8"/>
    </row>
    <row r="8" spans="2:10" ht="25.8" x14ac:dyDescent="0.3">
      <c r="B8" s="6"/>
      <c r="C8" s="7"/>
      <c r="D8" s="7"/>
      <c r="E8" s="7"/>
      <c r="F8" s="368" t="s">
        <v>2673</v>
      </c>
      <c r="G8" s="7"/>
      <c r="H8" s="7"/>
      <c r="I8" s="7"/>
      <c r="J8" s="8"/>
    </row>
    <row r="9" spans="2:10" ht="21" x14ac:dyDescent="0.3">
      <c r="B9" s="6"/>
      <c r="C9" s="7"/>
      <c r="D9" s="7"/>
      <c r="E9" s="7"/>
      <c r="F9" s="369" t="s">
        <v>2675</v>
      </c>
      <c r="G9" s="7"/>
      <c r="H9" s="7"/>
      <c r="I9" s="7"/>
      <c r="J9" s="8"/>
    </row>
    <row r="10" spans="2:10" ht="21" x14ac:dyDescent="0.3">
      <c r="B10" s="6"/>
      <c r="C10" s="7"/>
      <c r="D10" s="7"/>
      <c r="E10" s="7"/>
      <c r="F10" s="369" t="s">
        <v>2674</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28" t="s">
        <v>15</v>
      </c>
      <c r="E24" s="724" t="s">
        <v>16</v>
      </c>
      <c r="F24" s="724"/>
      <c r="G24" s="724"/>
      <c r="H24" s="724"/>
      <c r="I24" s="7"/>
      <c r="J24" s="8"/>
    </row>
    <row r="25" spans="2:10" x14ac:dyDescent="0.3">
      <c r="B25" s="6"/>
      <c r="C25" s="7"/>
      <c r="D25" s="7"/>
      <c r="E25" s="16"/>
      <c r="F25" s="16"/>
      <c r="G25" s="16"/>
      <c r="H25" s="7"/>
      <c r="I25" s="7"/>
      <c r="J25" s="8"/>
    </row>
    <row r="26" spans="2:10" x14ac:dyDescent="0.3">
      <c r="B26" s="6"/>
      <c r="C26" s="7"/>
      <c r="D26" s="728" t="s">
        <v>17</v>
      </c>
      <c r="E26" s="724"/>
      <c r="F26" s="724"/>
      <c r="G26" s="724"/>
      <c r="H26" s="724"/>
      <c r="I26" s="7"/>
      <c r="J26" s="8"/>
    </row>
    <row r="27" spans="2:10" x14ac:dyDescent="0.3">
      <c r="B27" s="6"/>
      <c r="C27" s="7"/>
      <c r="D27" s="17"/>
      <c r="E27" s="17"/>
      <c r="F27" s="17"/>
      <c r="G27" s="17"/>
      <c r="H27" s="17"/>
      <c r="I27" s="7"/>
      <c r="J27" s="8"/>
    </row>
    <row r="28" spans="2:10" x14ac:dyDescent="0.3">
      <c r="B28" s="6"/>
      <c r="C28" s="7"/>
      <c r="D28" s="728" t="s">
        <v>18</v>
      </c>
      <c r="E28" s="724" t="s">
        <v>16</v>
      </c>
      <c r="F28" s="724"/>
      <c r="G28" s="724"/>
      <c r="H28" s="724"/>
      <c r="I28" s="7"/>
      <c r="J28" s="8"/>
    </row>
    <row r="29" spans="2:10" x14ac:dyDescent="0.3">
      <c r="B29" s="6"/>
      <c r="C29" s="7"/>
      <c r="D29" s="17"/>
      <c r="E29" s="17"/>
      <c r="F29" s="17"/>
      <c r="G29" s="17"/>
      <c r="H29" s="17"/>
      <c r="I29" s="7"/>
      <c r="J29" s="8"/>
    </row>
    <row r="30" spans="2:10" x14ac:dyDescent="0.3">
      <c r="B30" s="6"/>
      <c r="C30" s="7"/>
      <c r="D30" s="728" t="s">
        <v>19</v>
      </c>
      <c r="E30" s="724" t="s">
        <v>16</v>
      </c>
      <c r="F30" s="724"/>
      <c r="G30" s="724"/>
      <c r="H30" s="724"/>
      <c r="I30" s="7"/>
      <c r="J30" s="8"/>
    </row>
    <row r="31" spans="2:10" x14ac:dyDescent="0.3">
      <c r="B31" s="6"/>
      <c r="C31" s="7"/>
      <c r="D31" s="17"/>
      <c r="E31" s="17"/>
      <c r="F31" s="17"/>
      <c r="G31" s="17"/>
      <c r="H31" s="17"/>
      <c r="I31" s="7"/>
      <c r="J31" s="8"/>
    </row>
    <row r="32" spans="2:10" x14ac:dyDescent="0.3">
      <c r="B32" s="6"/>
      <c r="C32" s="7"/>
      <c r="D32" s="728" t="s">
        <v>20</v>
      </c>
      <c r="E32" s="724" t="s">
        <v>16</v>
      </c>
      <c r="F32" s="724"/>
      <c r="G32" s="724"/>
      <c r="H32" s="724"/>
      <c r="I32" s="7"/>
      <c r="J32" s="8"/>
    </row>
    <row r="33" spans="1:18" x14ac:dyDescent="0.3">
      <c r="B33" s="6"/>
      <c r="C33" s="7"/>
      <c r="D33" s="16"/>
      <c r="E33" s="16"/>
      <c r="F33" s="16"/>
      <c r="G33" s="16"/>
      <c r="H33" s="16"/>
      <c r="I33" s="7"/>
      <c r="J33" s="8"/>
    </row>
    <row r="34" spans="1:18" x14ac:dyDescent="0.3">
      <c r="B34" s="6"/>
      <c r="C34" s="7"/>
      <c r="D34" s="728" t="s">
        <v>21</v>
      </c>
      <c r="E34" s="724" t="s">
        <v>16</v>
      </c>
      <c r="F34" s="724"/>
      <c r="G34" s="724"/>
      <c r="H34" s="724"/>
      <c r="I34" s="7"/>
      <c r="J34" s="8"/>
    </row>
    <row r="35" spans="1:18" x14ac:dyDescent="0.3">
      <c r="B35" s="6"/>
      <c r="C35" s="7"/>
      <c r="D35" s="7"/>
      <c r="E35" s="7"/>
      <c r="F35" s="7"/>
      <c r="G35" s="7"/>
      <c r="H35" s="7"/>
      <c r="I35" s="7"/>
      <c r="J35" s="8"/>
    </row>
    <row r="36" spans="1:18" x14ac:dyDescent="0.3">
      <c r="B36" s="6"/>
      <c r="C36" s="7"/>
      <c r="D36" s="726" t="s">
        <v>22</v>
      </c>
      <c r="E36" s="727"/>
      <c r="F36" s="727"/>
      <c r="G36" s="727"/>
      <c r="H36" s="727"/>
      <c r="I36" s="7"/>
      <c r="J36" s="8"/>
    </row>
    <row r="37" spans="1:18" x14ac:dyDescent="0.3">
      <c r="B37" s="6"/>
      <c r="C37" s="7"/>
      <c r="D37" s="7"/>
      <c r="E37" s="7"/>
      <c r="F37" s="15"/>
      <c r="G37" s="7"/>
      <c r="H37" s="7"/>
      <c r="I37" s="7"/>
      <c r="J37" s="8"/>
    </row>
    <row r="38" spans="1:18" x14ac:dyDescent="0.3">
      <c r="B38" s="6"/>
      <c r="C38" s="7"/>
      <c r="D38" s="726" t="s">
        <v>1524</v>
      </c>
      <c r="E38" s="727"/>
      <c r="F38" s="727"/>
      <c r="G38" s="727"/>
      <c r="H38" s="727"/>
      <c r="I38" s="7"/>
      <c r="J38" s="8"/>
    </row>
    <row r="39" spans="1:18" x14ac:dyDescent="0.3">
      <c r="B39" s="6"/>
      <c r="C39" s="7"/>
      <c r="D39" s="143"/>
      <c r="E39" s="143"/>
      <c r="F39" s="143"/>
      <c r="G39" s="143"/>
      <c r="H39" s="143"/>
      <c r="I39" s="7"/>
      <c r="J39" s="8"/>
    </row>
    <row r="40" spans="1:18" s="264" customFormat="1" x14ac:dyDescent="0.3">
      <c r="A40" s="2"/>
      <c r="B40" s="6"/>
      <c r="C40" s="7"/>
      <c r="D40" s="723" t="s">
        <v>2234</v>
      </c>
      <c r="E40" s="724" t="s">
        <v>16</v>
      </c>
      <c r="F40" s="724"/>
      <c r="G40" s="724"/>
      <c r="H40" s="724"/>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1580</v>
      </c>
      <c r="D9" s="24"/>
      <c r="E9" s="24"/>
      <c r="F9" s="24"/>
      <c r="G9" s="24"/>
      <c r="H9" s="24"/>
      <c r="I9" s="7"/>
      <c r="J9" s="8"/>
      <c r="M9" s="22"/>
      <c r="N9" s="7"/>
    </row>
    <row r="10" spans="1:14" x14ac:dyDescent="0.3">
      <c r="B10" s="6"/>
      <c r="C10" s="23" t="s">
        <v>1581</v>
      </c>
      <c r="D10" s="29"/>
      <c r="E10" s="29"/>
      <c r="F10" s="24"/>
      <c r="G10" s="24"/>
      <c r="H10" s="24"/>
      <c r="I10" s="7"/>
      <c r="J10" s="8"/>
      <c r="M10" s="22"/>
      <c r="N10" s="7"/>
    </row>
    <row r="11" spans="1:14" x14ac:dyDescent="0.3">
      <c r="B11" s="6"/>
      <c r="C11" s="23" t="s">
        <v>1582</v>
      </c>
      <c r="D11" s="24"/>
      <c r="E11" s="24"/>
      <c r="F11" s="24"/>
      <c r="G11" s="24"/>
      <c r="H11" s="24"/>
      <c r="I11" s="7"/>
      <c r="J11" s="8"/>
      <c r="M11" s="22"/>
      <c r="N11" s="22"/>
    </row>
    <row r="12" spans="1:14" x14ac:dyDescent="0.3">
      <c r="B12" s="6"/>
      <c r="C12" s="23"/>
      <c r="D12" s="23" t="s">
        <v>1583</v>
      </c>
      <c r="E12" s="24"/>
      <c r="F12" s="24"/>
      <c r="G12" s="24"/>
      <c r="H12" s="24"/>
      <c r="I12" s="7"/>
      <c r="J12" s="8"/>
      <c r="M12" s="22"/>
      <c r="N12" s="22"/>
    </row>
    <row r="13" spans="1:14" x14ac:dyDescent="0.3">
      <c r="B13" s="6"/>
      <c r="C13" s="23"/>
      <c r="D13" s="23" t="s">
        <v>1584</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1585</v>
      </c>
      <c r="D17" s="23"/>
      <c r="E17" s="23"/>
      <c r="F17" s="28"/>
      <c r="G17" s="28"/>
      <c r="H17" s="28"/>
      <c r="I17" s="28"/>
      <c r="J17" s="8"/>
      <c r="M17" s="22"/>
      <c r="N17" s="23"/>
    </row>
    <row r="18" spans="2:14" s="2" customFormat="1" x14ac:dyDescent="0.3">
      <c r="B18" s="6"/>
      <c r="C18" s="29" t="s">
        <v>1586</v>
      </c>
      <c r="D18" s="29"/>
      <c r="E18" s="24"/>
      <c r="F18" s="28"/>
      <c r="G18" s="28"/>
      <c r="H18" s="28"/>
      <c r="I18" s="28"/>
      <c r="J18" s="8"/>
      <c r="M18" s="22"/>
      <c r="N18" s="23"/>
    </row>
    <row r="19" spans="2:14" s="2" customFormat="1" x14ac:dyDescent="0.3">
      <c r="B19" s="6"/>
      <c r="C19" s="23" t="s">
        <v>1587</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1588</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1589</v>
      </c>
      <c r="D24" s="23"/>
      <c r="E24" s="23"/>
      <c r="F24" s="31"/>
      <c r="G24" s="31"/>
      <c r="H24" s="31"/>
      <c r="I24" s="14"/>
      <c r="J24" s="8"/>
    </row>
    <row r="25" spans="2:14" s="2" customFormat="1" ht="15" customHeight="1" x14ac:dyDescent="0.3">
      <c r="B25" s="6"/>
      <c r="C25" s="729" t="s">
        <v>1591</v>
      </c>
      <c r="D25" s="729"/>
      <c r="E25" s="729"/>
      <c r="F25" s="729"/>
      <c r="G25" s="729"/>
      <c r="H25" s="729"/>
      <c r="I25" s="14"/>
      <c r="J25" s="8"/>
    </row>
    <row r="26" spans="2:14" s="2" customFormat="1" x14ac:dyDescent="0.3">
      <c r="B26" s="6"/>
      <c r="C26" s="729"/>
      <c r="D26" s="729"/>
      <c r="E26" s="729"/>
      <c r="F26" s="729"/>
      <c r="G26" s="729"/>
      <c r="H26" s="729"/>
      <c r="I26" s="14"/>
      <c r="J26" s="8"/>
    </row>
    <row r="27" spans="2:14" s="2" customFormat="1" x14ac:dyDescent="0.3">
      <c r="B27" s="6"/>
      <c r="C27" s="729" t="s">
        <v>1590</v>
      </c>
      <c r="D27" s="729"/>
      <c r="E27" s="729"/>
      <c r="F27" s="729"/>
      <c r="G27" s="729"/>
      <c r="H27" s="729"/>
      <c r="I27" s="14"/>
      <c r="J27" s="8"/>
    </row>
    <row r="28" spans="2:14" s="2" customFormat="1" x14ac:dyDescent="0.3">
      <c r="B28" s="6"/>
      <c r="C28" s="729"/>
      <c r="D28" s="729"/>
      <c r="E28" s="729"/>
      <c r="F28" s="729"/>
      <c r="G28" s="729"/>
      <c r="H28" s="729"/>
      <c r="I28" s="14"/>
      <c r="J28" s="8"/>
    </row>
    <row r="29" spans="2:14" s="2" customFormat="1" x14ac:dyDescent="0.3">
      <c r="B29" s="6"/>
      <c r="C29" s="729" t="s">
        <v>1592</v>
      </c>
      <c r="D29" s="729"/>
      <c r="E29" s="729"/>
      <c r="F29" s="729"/>
      <c r="G29" s="729"/>
      <c r="H29" s="729"/>
      <c r="I29" s="14"/>
      <c r="J29" s="8"/>
    </row>
    <row r="30" spans="2:14" s="2" customFormat="1" x14ac:dyDescent="0.3">
      <c r="B30" s="6"/>
      <c r="C30" s="729"/>
      <c r="D30" s="729"/>
      <c r="E30" s="729"/>
      <c r="F30" s="729"/>
      <c r="G30" s="729"/>
      <c r="H30" s="729"/>
      <c r="I30" s="14"/>
      <c r="J30" s="8"/>
    </row>
    <row r="31" spans="2:14" s="2" customFormat="1" x14ac:dyDescent="0.3">
      <c r="B31" s="6"/>
      <c r="C31" s="23" t="s">
        <v>1596</v>
      </c>
      <c r="D31" s="23"/>
      <c r="E31" s="23"/>
      <c r="F31" s="31"/>
      <c r="G31" s="31"/>
      <c r="H31" s="31"/>
      <c r="I31" s="14"/>
      <c r="J31" s="8"/>
    </row>
    <row r="32" spans="2:14" s="2" customFormat="1" x14ac:dyDescent="0.3">
      <c r="B32" s="6"/>
      <c r="C32" s="23"/>
      <c r="D32" s="23" t="s">
        <v>1593</v>
      </c>
      <c r="E32" s="23"/>
      <c r="F32" s="31"/>
      <c r="G32" s="31"/>
      <c r="H32" s="31"/>
      <c r="I32" s="14"/>
      <c r="J32" s="8"/>
    </row>
    <row r="33" spans="2:20" s="2" customFormat="1" x14ac:dyDescent="0.3">
      <c r="B33" s="6"/>
      <c r="C33" s="23"/>
      <c r="D33" s="23" t="s">
        <v>1594</v>
      </c>
      <c r="E33" s="23"/>
      <c r="F33" s="31"/>
      <c r="G33" s="31"/>
      <c r="H33" s="31"/>
      <c r="I33" s="14"/>
      <c r="J33" s="8"/>
    </row>
    <row r="34" spans="2:20" s="2" customFormat="1" x14ac:dyDescent="0.3">
      <c r="B34" s="6"/>
      <c r="C34" s="23"/>
      <c r="D34" s="23" t="s">
        <v>1595</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59"/>
      <c r="C72" s="360"/>
      <c r="D72" s="360"/>
      <c r="E72" s="360"/>
      <c r="F72" s="360"/>
      <c r="G72" s="360"/>
      <c r="H72" s="360"/>
      <c r="I72" s="360"/>
      <c r="J72" s="361"/>
    </row>
    <row r="73" spans="1:20" ht="18" x14ac:dyDescent="0.35">
      <c r="B73" s="26"/>
      <c r="C73" s="364" t="s">
        <v>2671</v>
      </c>
      <c r="D73" s="22"/>
      <c r="E73" s="22"/>
      <c r="F73" s="22"/>
      <c r="G73" s="22"/>
      <c r="H73" s="22"/>
      <c r="I73" s="22"/>
      <c r="J73" s="27"/>
    </row>
    <row r="74" spans="1:20" s="264" customFormat="1" ht="18" x14ac:dyDescent="0.35">
      <c r="A74" s="2"/>
      <c r="B74" s="26"/>
      <c r="C74" s="366" t="s">
        <v>2672</v>
      </c>
      <c r="D74" s="22"/>
      <c r="E74" s="22"/>
      <c r="F74" s="22"/>
      <c r="G74" s="22"/>
      <c r="H74" s="22"/>
      <c r="I74" s="22"/>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65" t="s">
        <v>2661</v>
      </c>
      <c r="D76" s="22"/>
      <c r="E76" s="22"/>
      <c r="F76" s="22"/>
      <c r="G76" s="22"/>
      <c r="H76" s="22"/>
      <c r="I76" s="22"/>
      <c r="J76" s="27"/>
    </row>
    <row r="77" spans="1:20" x14ac:dyDescent="0.3">
      <c r="B77" s="26"/>
      <c r="C77" s="365" t="s">
        <v>2662</v>
      </c>
      <c r="D77" s="22"/>
      <c r="E77" s="22"/>
      <c r="F77" s="22"/>
      <c r="G77" s="22"/>
      <c r="H77" s="22"/>
      <c r="I77" s="22"/>
      <c r="J77" s="27"/>
    </row>
    <row r="78" spans="1:20" x14ac:dyDescent="0.3">
      <c r="B78" s="26"/>
      <c r="C78" s="365" t="s">
        <v>2663</v>
      </c>
      <c r="D78" s="22"/>
      <c r="E78" s="22"/>
      <c r="F78" s="22"/>
      <c r="G78" s="22"/>
      <c r="H78" s="22"/>
      <c r="I78" s="22"/>
      <c r="J78" s="27"/>
    </row>
    <row r="79" spans="1:20" ht="24" customHeight="1" x14ac:dyDescent="0.3">
      <c r="B79" s="26"/>
      <c r="C79" s="730" t="s">
        <v>2664</v>
      </c>
      <c r="D79" s="730"/>
      <c r="E79" s="730"/>
      <c r="F79" s="730"/>
      <c r="G79" s="730"/>
      <c r="H79" s="730"/>
      <c r="I79" s="730"/>
      <c r="J79" s="27"/>
    </row>
    <row r="80" spans="1:20" x14ac:dyDescent="0.3">
      <c r="B80" s="26"/>
      <c r="C80" s="365" t="s">
        <v>2665</v>
      </c>
      <c r="D80" s="22"/>
      <c r="E80" s="22"/>
      <c r="F80" s="22"/>
      <c r="G80" s="22"/>
      <c r="H80" s="22"/>
      <c r="I80" s="22"/>
      <c r="J80" s="27"/>
    </row>
    <row r="81" spans="2:10" x14ac:dyDescent="0.3">
      <c r="B81" s="26"/>
      <c r="C81" s="365" t="s">
        <v>2666</v>
      </c>
      <c r="D81" s="22"/>
      <c r="E81" s="22"/>
      <c r="F81" s="22"/>
      <c r="G81" s="22"/>
      <c r="H81" s="22"/>
      <c r="I81" s="22"/>
      <c r="J81" s="27"/>
    </row>
    <row r="82" spans="2:10" x14ac:dyDescent="0.3">
      <c r="B82" s="26"/>
      <c r="C82" s="365" t="s">
        <v>2667</v>
      </c>
      <c r="D82" s="22"/>
      <c r="E82" s="22"/>
      <c r="F82" s="22"/>
      <c r="G82" s="22"/>
      <c r="H82" s="22"/>
      <c r="I82" s="22"/>
      <c r="J82" s="27"/>
    </row>
    <row r="83" spans="2:10" x14ac:dyDescent="0.3">
      <c r="B83" s="26"/>
      <c r="C83" s="365" t="s">
        <v>2668</v>
      </c>
      <c r="D83" s="22"/>
      <c r="E83" s="22"/>
      <c r="F83" s="22"/>
      <c r="G83" s="22"/>
      <c r="H83" s="22"/>
      <c r="I83" s="22"/>
      <c r="J83" s="27"/>
    </row>
    <row r="84" spans="2:10" x14ac:dyDescent="0.3">
      <c r="B84" s="26"/>
      <c r="C84" s="365" t="s">
        <v>2669</v>
      </c>
      <c r="D84" s="22"/>
      <c r="E84" s="22"/>
      <c r="F84" s="22"/>
      <c r="G84" s="22"/>
      <c r="H84" s="22"/>
      <c r="I84" s="22"/>
      <c r="J84" s="27"/>
    </row>
    <row r="85" spans="2:10" x14ac:dyDescent="0.3">
      <c r="B85" s="26"/>
      <c r="C85" s="365" t="s">
        <v>2670</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362"/>
      <c r="C88" s="33"/>
      <c r="D88" s="33"/>
      <c r="E88" s="33"/>
      <c r="F88" s="33"/>
      <c r="G88" s="33"/>
      <c r="H88" s="33"/>
      <c r="I88" s="33"/>
      <c r="J88" s="363"/>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31" t="s">
        <v>37</v>
      </c>
      <c r="B1" s="732"/>
      <c r="C1" s="732"/>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1568</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2145</v>
      </c>
      <c r="D24" s="59"/>
    </row>
    <row r="25" spans="1:31" ht="14.4" customHeight="1" x14ac:dyDescent="0.3">
      <c r="A25" s="198" t="s">
        <v>1574</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8" t="s">
        <v>1571</v>
      </c>
      <c r="B29" s="198"/>
      <c r="C29" s="199"/>
    </row>
    <row r="30" spans="1:31" ht="57.6" x14ac:dyDescent="0.3">
      <c r="A30" s="200"/>
      <c r="B30" s="201" t="s">
        <v>1569</v>
      </c>
      <c r="C30" s="58" t="s">
        <v>2146</v>
      </c>
    </row>
    <row r="31" spans="1:31" x14ac:dyDescent="0.3">
      <c r="A31" s="198" t="s">
        <v>1570</v>
      </c>
      <c r="B31" s="198"/>
      <c r="C31" s="199"/>
    </row>
    <row r="32" spans="1:31" ht="28.8" x14ac:dyDescent="0.3">
      <c r="A32" s="200"/>
      <c r="B32" s="201" t="s">
        <v>1572</v>
      </c>
      <c r="C32" s="58" t="s">
        <v>1573</v>
      </c>
    </row>
    <row r="33" spans="1:3" x14ac:dyDescent="0.3">
      <c r="A33" s="198" t="s">
        <v>1575</v>
      </c>
      <c r="B33" s="198"/>
      <c r="C33" s="199"/>
    </row>
    <row r="34" spans="1:3" x14ac:dyDescent="0.3">
      <c r="A34" s="200"/>
      <c r="B34" s="201" t="s">
        <v>1579</v>
      </c>
      <c r="C34" s="58" t="s">
        <v>1578</v>
      </c>
    </row>
    <row r="38" spans="1:3" x14ac:dyDescent="0.3">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8" t="s">
        <v>1525</v>
      </c>
      <c r="B1" s="188"/>
      <c r="C1" s="64"/>
      <c r="D1" s="64"/>
      <c r="E1" s="64"/>
      <c r="F1" s="349" t="s">
        <v>2336</v>
      </c>
      <c r="H1" s="64"/>
      <c r="I1" s="188"/>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370" t="s">
        <v>1556</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66"/>
      <c r="D6" s="266"/>
      <c r="H6" s="64"/>
      <c r="L6" s="64"/>
      <c r="M6" s="64"/>
    </row>
    <row r="7" spans="1:13" x14ac:dyDescent="0.3">
      <c r="B7" s="73" t="s">
        <v>75</v>
      </c>
      <c r="C7" s="266"/>
      <c r="D7" s="266"/>
      <c r="H7" s="64"/>
      <c r="L7" s="64"/>
      <c r="M7" s="64"/>
    </row>
    <row r="8" spans="1:13" x14ac:dyDescent="0.3">
      <c r="B8" s="73" t="s">
        <v>76</v>
      </c>
      <c r="C8" s="266"/>
      <c r="D8" s="266"/>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371" t="s">
        <v>12</v>
      </c>
      <c r="E14" s="72"/>
      <c r="F14" s="72"/>
      <c r="H14" s="64"/>
      <c r="L14" s="64"/>
      <c r="M14" s="64"/>
    </row>
    <row r="15" spans="1:13" x14ac:dyDescent="0.3">
      <c r="A15" s="66" t="s">
        <v>84</v>
      </c>
      <c r="B15" s="80" t="s">
        <v>85</v>
      </c>
      <c r="C15" s="371" t="s">
        <v>2673</v>
      </c>
      <c r="E15" s="72"/>
      <c r="F15" s="72"/>
      <c r="H15" s="64"/>
      <c r="L15" s="64"/>
      <c r="M15" s="64"/>
    </row>
    <row r="16" spans="1:13" ht="57.6" x14ac:dyDescent="0.3">
      <c r="A16" s="66" t="s">
        <v>86</v>
      </c>
      <c r="B16" s="80" t="s">
        <v>87</v>
      </c>
      <c r="C16" s="372" t="s">
        <v>2676</v>
      </c>
      <c r="E16" s="72"/>
      <c r="F16" s="72"/>
      <c r="H16" s="64"/>
      <c r="L16" s="64"/>
      <c r="M16" s="64"/>
    </row>
    <row r="17" spans="1:13" x14ac:dyDescent="0.3">
      <c r="A17" s="66" t="s">
        <v>88</v>
      </c>
      <c r="B17" s="80" t="s">
        <v>89</v>
      </c>
      <c r="C17" s="373">
        <v>44592</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371" t="s">
        <v>3062</v>
      </c>
      <c r="D27" s="83"/>
      <c r="E27" s="83"/>
      <c r="F27" s="83"/>
      <c r="H27" s="64"/>
      <c r="L27" s="64"/>
      <c r="M27" s="64"/>
    </row>
    <row r="28" spans="1:13" x14ac:dyDescent="0.3">
      <c r="A28" s="66" t="s">
        <v>100</v>
      </c>
      <c r="B28" s="82" t="s">
        <v>101</v>
      </c>
      <c r="C28" s="371" t="s">
        <v>3062</v>
      </c>
      <c r="D28" s="83"/>
      <c r="E28" s="83"/>
      <c r="F28" s="83"/>
      <c r="H28" s="64"/>
      <c r="L28" s="64"/>
      <c r="M28" s="64"/>
    </row>
    <row r="29" spans="1:13" x14ac:dyDescent="0.3">
      <c r="A29" s="66" t="s">
        <v>102</v>
      </c>
      <c r="B29" s="82" t="s">
        <v>103</v>
      </c>
      <c r="C29" s="372" t="s">
        <v>3063</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1397</v>
      </c>
      <c r="C38" s="710">
        <v>33907.923935789717</v>
      </c>
      <c r="F38" s="83"/>
      <c r="H38" s="64"/>
      <c r="L38" s="64"/>
      <c r="M38" s="64"/>
    </row>
    <row r="39" spans="1:14" x14ac:dyDescent="0.3">
      <c r="A39" s="66" t="s">
        <v>112</v>
      </c>
      <c r="B39" s="83" t="s">
        <v>113</v>
      </c>
      <c r="C39" s="710">
        <v>27704.707900000001</v>
      </c>
      <c r="F39" s="83"/>
      <c r="H39" s="64"/>
      <c r="L39" s="64"/>
      <c r="M39" s="64"/>
      <c r="N39" s="96"/>
    </row>
    <row r="40" spans="1:14" outlineLevel="1" x14ac:dyDescent="0.3">
      <c r="A40" s="66" t="s">
        <v>114</v>
      </c>
      <c r="B40" s="89" t="s">
        <v>115</v>
      </c>
      <c r="C40" s="711" t="s">
        <v>1225</v>
      </c>
      <c r="F40" s="83"/>
      <c r="H40" s="64"/>
      <c r="L40" s="64"/>
      <c r="M40" s="64"/>
      <c r="N40" s="96"/>
    </row>
    <row r="41" spans="1:14" outlineLevel="1" x14ac:dyDescent="0.3">
      <c r="A41" s="66" t="s">
        <v>117</v>
      </c>
      <c r="B41" s="89" t="s">
        <v>118</v>
      </c>
      <c r="C41" s="711" t="s">
        <v>1225</v>
      </c>
      <c r="F41" s="83"/>
      <c r="H41" s="64"/>
      <c r="L41" s="64"/>
      <c r="M41" s="64"/>
      <c r="N41" s="96"/>
    </row>
    <row r="42" spans="1:14" outlineLevel="1" x14ac:dyDescent="0.3">
      <c r="A42" s="66" t="s">
        <v>119</v>
      </c>
      <c r="B42" s="89"/>
      <c r="C42" s="191"/>
      <c r="F42" s="83"/>
      <c r="H42" s="64"/>
      <c r="L42" s="64"/>
      <c r="M42" s="64"/>
      <c r="N42" s="96"/>
    </row>
    <row r="43" spans="1:14" outlineLevel="1" x14ac:dyDescent="0.3">
      <c r="A43" s="96" t="s">
        <v>1597</v>
      </c>
      <c r="B43" s="83"/>
      <c r="F43" s="83"/>
      <c r="H43" s="64"/>
      <c r="L43" s="64"/>
      <c r="M43" s="64"/>
      <c r="N43" s="96"/>
    </row>
    <row r="44" spans="1:14" ht="15" customHeight="1" x14ac:dyDescent="0.3">
      <c r="A44" s="85"/>
      <c r="B44" s="86" t="s">
        <v>120</v>
      </c>
      <c r="C44" s="139" t="s">
        <v>1398</v>
      </c>
      <c r="D44" s="85" t="s">
        <v>121</v>
      </c>
      <c r="E44" s="87"/>
      <c r="F44" s="88" t="s">
        <v>122</v>
      </c>
      <c r="G44" s="88" t="s">
        <v>123</v>
      </c>
      <c r="H44" s="64"/>
      <c r="L44" s="64"/>
      <c r="M44" s="64"/>
      <c r="N44" s="96"/>
    </row>
    <row r="45" spans="1:14" x14ac:dyDescent="0.3">
      <c r="A45" s="66" t="s">
        <v>8</v>
      </c>
      <c r="B45" s="83" t="s">
        <v>124</v>
      </c>
      <c r="C45" s="236">
        <v>0.03</v>
      </c>
      <c r="D45" s="185">
        <f>IF(OR(C38="[For completion]",C39="[For completion]"),"Please complete G.3.1.1 and G.3.1.2",(C38/C39-1))</f>
        <v>0.2239047622584649</v>
      </c>
      <c r="E45" s="185"/>
      <c r="F45" s="185">
        <v>5.2631578947368363E-2</v>
      </c>
      <c r="G45" s="66" t="s">
        <v>1225</v>
      </c>
      <c r="H45" s="64"/>
      <c r="L45" s="64"/>
      <c r="M45" s="64"/>
      <c r="N45" s="96"/>
    </row>
    <row r="46" spans="1:14" outlineLevel="1" x14ac:dyDescent="0.3">
      <c r="A46" s="66" t="s">
        <v>125</v>
      </c>
      <c r="B46" s="81" t="s">
        <v>126</v>
      </c>
      <c r="C46" s="185"/>
      <c r="D46" s="185">
        <v>6.9518716577540163E-2</v>
      </c>
      <c r="E46" s="185"/>
      <c r="F46" s="185"/>
      <c r="G46" s="103"/>
      <c r="H46" s="64"/>
      <c r="L46" s="64"/>
      <c r="M46" s="64"/>
      <c r="N46" s="96"/>
    </row>
    <row r="47" spans="1:14" outlineLevel="1" x14ac:dyDescent="0.3">
      <c r="A47" s="66" t="s">
        <v>127</v>
      </c>
      <c r="B47" s="81" t="s">
        <v>128</v>
      </c>
      <c r="C47" s="185"/>
      <c r="D47" s="185"/>
      <c r="E47" s="185"/>
      <c r="F47" s="185"/>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1">
        <v>33907.923935789717</v>
      </c>
      <c r="E53" s="91"/>
      <c r="F53" s="203">
        <f>IF($C$58=0,"",IF(C53="[for completion]","",C53/$C$58))</f>
        <v>1</v>
      </c>
      <c r="G53" s="92"/>
      <c r="H53" s="64"/>
      <c r="L53" s="64"/>
      <c r="M53" s="64"/>
      <c r="N53" s="96"/>
    </row>
    <row r="54" spans="1:14" x14ac:dyDescent="0.3">
      <c r="A54" s="66" t="s">
        <v>137</v>
      </c>
      <c r="B54" s="83" t="s">
        <v>138</v>
      </c>
      <c r="C54" s="711">
        <v>0</v>
      </c>
      <c r="E54" s="91"/>
      <c r="F54" s="203">
        <f>IF($C$58=0,"",IF(C54="[for completion]","",C54/$C$58))</f>
        <v>0</v>
      </c>
      <c r="G54" s="92"/>
      <c r="H54" s="64"/>
      <c r="L54" s="64"/>
      <c r="M54" s="64"/>
      <c r="N54" s="96"/>
    </row>
    <row r="55" spans="1:14" x14ac:dyDescent="0.3">
      <c r="A55" s="66" t="s">
        <v>139</v>
      </c>
      <c r="B55" s="83" t="s">
        <v>140</v>
      </c>
      <c r="C55" s="711">
        <v>0</v>
      </c>
      <c r="E55" s="91"/>
      <c r="F55" s="211">
        <f t="shared" ref="F55:F56" si="0">IF($C$58=0,"",IF(C55="[for completion]","",C55/$C$58))</f>
        <v>0</v>
      </c>
      <c r="G55" s="92"/>
      <c r="H55" s="64"/>
      <c r="L55" s="64"/>
      <c r="M55" s="64"/>
      <c r="N55" s="96"/>
    </row>
    <row r="56" spans="1:14" x14ac:dyDescent="0.3">
      <c r="A56" s="66" t="s">
        <v>141</v>
      </c>
      <c r="B56" s="83" t="s">
        <v>142</v>
      </c>
      <c r="C56" s="711">
        <v>0</v>
      </c>
      <c r="E56" s="91"/>
      <c r="F56" s="211">
        <f t="shared" si="0"/>
        <v>0</v>
      </c>
      <c r="G56" s="92"/>
      <c r="H56" s="64"/>
      <c r="L56" s="64"/>
      <c r="M56" s="64"/>
      <c r="N56" s="96"/>
    </row>
    <row r="57" spans="1:14" x14ac:dyDescent="0.3">
      <c r="A57" s="66" t="s">
        <v>143</v>
      </c>
      <c r="B57" s="66" t="s">
        <v>144</v>
      </c>
      <c r="C57" s="711">
        <v>0</v>
      </c>
      <c r="E57" s="91"/>
      <c r="F57" s="203">
        <f>IF($C$58=0,"",IF(C57="[for completion]","",C57/$C$58))</f>
        <v>0</v>
      </c>
      <c r="G57" s="92"/>
      <c r="H57" s="64"/>
      <c r="L57" s="64"/>
      <c r="M57" s="64"/>
      <c r="N57" s="96"/>
    </row>
    <row r="58" spans="1:14" x14ac:dyDescent="0.3">
      <c r="A58" s="66" t="s">
        <v>145</v>
      </c>
      <c r="B58" s="93" t="s">
        <v>146</v>
      </c>
      <c r="C58" s="193">
        <f>SUM(C53:C57)</f>
        <v>33907.923935789717</v>
      </c>
      <c r="D58" s="91"/>
      <c r="E58" s="91"/>
      <c r="F58" s="204">
        <f>SUM(F53:F57)</f>
        <v>1</v>
      </c>
      <c r="G58" s="92"/>
      <c r="H58" s="64"/>
      <c r="L58" s="64"/>
      <c r="M58" s="64"/>
      <c r="N58" s="96"/>
    </row>
    <row r="59" spans="1:14" outlineLevel="1" x14ac:dyDescent="0.3">
      <c r="A59" s="66" t="s">
        <v>147</v>
      </c>
      <c r="B59" s="95"/>
      <c r="C59" s="191"/>
      <c r="E59" s="91"/>
      <c r="F59" s="203"/>
      <c r="G59" s="92"/>
      <c r="H59" s="64"/>
      <c r="L59" s="64"/>
      <c r="M59" s="64"/>
      <c r="N59" s="96"/>
    </row>
    <row r="60" spans="1:14" outlineLevel="1" x14ac:dyDescent="0.3">
      <c r="A60" s="66" t="s">
        <v>149</v>
      </c>
      <c r="B60" s="95"/>
      <c r="C60" s="191"/>
      <c r="E60" s="91"/>
      <c r="F60" s="203"/>
      <c r="G60" s="92"/>
      <c r="H60" s="64"/>
      <c r="L60" s="64"/>
      <c r="M60" s="64"/>
      <c r="N60" s="96"/>
    </row>
    <row r="61" spans="1:14" outlineLevel="1" x14ac:dyDescent="0.3">
      <c r="A61" s="66" t="s">
        <v>150</v>
      </c>
      <c r="B61" s="95"/>
      <c r="C61" s="191"/>
      <c r="E61" s="91"/>
      <c r="F61" s="203"/>
      <c r="G61" s="92"/>
      <c r="H61" s="64"/>
      <c r="L61" s="64"/>
      <c r="M61" s="64"/>
      <c r="N61" s="96"/>
    </row>
    <row r="62" spans="1:14" outlineLevel="1" x14ac:dyDescent="0.3">
      <c r="A62" s="66" t="s">
        <v>151</v>
      </c>
      <c r="B62" s="95"/>
      <c r="C62" s="191"/>
      <c r="E62" s="91"/>
      <c r="F62" s="203"/>
      <c r="G62" s="92"/>
      <c r="H62" s="64"/>
      <c r="L62" s="64"/>
      <c r="M62" s="64"/>
      <c r="N62" s="96"/>
    </row>
    <row r="63" spans="1:14" outlineLevel="1" x14ac:dyDescent="0.3">
      <c r="A63" s="66" t="s">
        <v>152</v>
      </c>
      <c r="B63" s="95"/>
      <c r="C63" s="191"/>
      <c r="E63" s="91"/>
      <c r="F63" s="203"/>
      <c r="G63" s="92"/>
      <c r="H63" s="64"/>
      <c r="L63" s="64"/>
      <c r="M63" s="64"/>
      <c r="N63" s="96"/>
    </row>
    <row r="64" spans="1:14" outlineLevel="1" x14ac:dyDescent="0.3">
      <c r="A64" s="66" t="s">
        <v>153</v>
      </c>
      <c r="B64" s="95"/>
      <c r="C64" s="194"/>
      <c r="D64" s="96"/>
      <c r="E64" s="96"/>
      <c r="F64" s="203"/>
      <c r="G64" s="94"/>
      <c r="H64" s="64"/>
      <c r="L64" s="64"/>
      <c r="M64" s="64"/>
      <c r="N64" s="96"/>
    </row>
    <row r="65" spans="1:14" ht="15" customHeight="1" x14ac:dyDescent="0.3">
      <c r="A65" s="85"/>
      <c r="B65" s="86" t="s">
        <v>154</v>
      </c>
      <c r="C65" s="139" t="s">
        <v>1409</v>
      </c>
      <c r="D65" s="139" t="s">
        <v>1410</v>
      </c>
      <c r="E65" s="87"/>
      <c r="F65" s="88" t="s">
        <v>155</v>
      </c>
      <c r="G65" s="97" t="s">
        <v>156</v>
      </c>
      <c r="H65" s="64"/>
      <c r="L65" s="64"/>
      <c r="M65" s="64"/>
      <c r="N65" s="96"/>
    </row>
    <row r="66" spans="1:14" x14ac:dyDescent="0.3">
      <c r="A66" s="66" t="s">
        <v>157</v>
      </c>
      <c r="B66" s="83" t="s">
        <v>1458</v>
      </c>
      <c r="C66" s="195">
        <v>2.6104496921661404</v>
      </c>
      <c r="D66" s="712" t="s">
        <v>1228</v>
      </c>
      <c r="E66" s="80"/>
      <c r="F66" s="98"/>
      <c r="G66" s="99"/>
      <c r="H66" s="64"/>
      <c r="L66" s="64"/>
      <c r="M66" s="64"/>
      <c r="N66" s="96"/>
    </row>
    <row r="67" spans="1:14" x14ac:dyDescent="0.3">
      <c r="B67" s="83"/>
      <c r="E67" s="80"/>
      <c r="F67" s="98"/>
      <c r="G67" s="99"/>
      <c r="H67" s="64"/>
      <c r="L67" s="64"/>
      <c r="M67" s="64"/>
      <c r="N67" s="96"/>
    </row>
    <row r="68" spans="1:14" x14ac:dyDescent="0.3">
      <c r="B68" s="83" t="s">
        <v>1403</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80" t="s">
        <v>1545</v>
      </c>
      <c r="C70" s="191">
        <v>5146.2495660999912</v>
      </c>
      <c r="D70" s="711" t="s">
        <v>1228</v>
      </c>
      <c r="E70" s="62"/>
      <c r="F70" s="203">
        <f t="shared" ref="F70:F76" si="1">IF($C$77=0,"",IF(C70="[for completion]","",C70/$C$77))</f>
        <v>0.15177129616797613</v>
      </c>
      <c r="G70" s="203" t="str">
        <f>IF($D$77=0,"",IF(D70="[Mark as ND1 if not relevant]","",D70/$D$77))</f>
        <v/>
      </c>
      <c r="H70" s="64"/>
      <c r="L70" s="64"/>
      <c r="M70" s="64"/>
      <c r="N70" s="96"/>
    </row>
    <row r="71" spans="1:14" x14ac:dyDescent="0.3">
      <c r="A71" s="66" t="s">
        <v>161</v>
      </c>
      <c r="B71" s="181" t="s">
        <v>1546</v>
      </c>
      <c r="C71" s="191">
        <v>8052.7263851200178</v>
      </c>
      <c r="D71" s="711" t="s">
        <v>1228</v>
      </c>
      <c r="E71" s="62"/>
      <c r="F71" s="203">
        <f t="shared" si="1"/>
        <v>0.23748803967972573</v>
      </c>
      <c r="G71" s="203" t="str">
        <f t="shared" ref="G71:G76" si="2">IF($D$77=0,"",IF(D71="[Mark as ND1 if not relevant]","",D71/$D$77))</f>
        <v/>
      </c>
      <c r="H71" s="64"/>
      <c r="L71" s="64"/>
      <c r="M71" s="64"/>
      <c r="N71" s="96"/>
    </row>
    <row r="72" spans="1:14" x14ac:dyDescent="0.3">
      <c r="A72" s="66" t="s">
        <v>162</v>
      </c>
      <c r="B72" s="180" t="s">
        <v>1547</v>
      </c>
      <c r="C72" s="191">
        <v>4995.457366109983</v>
      </c>
      <c r="D72" s="711" t="s">
        <v>1228</v>
      </c>
      <c r="E72" s="62"/>
      <c r="F72" s="203">
        <f t="shared" si="1"/>
        <v>0.14732418816232068</v>
      </c>
      <c r="G72" s="203" t="str">
        <f t="shared" si="2"/>
        <v/>
      </c>
      <c r="H72" s="64"/>
      <c r="L72" s="64"/>
      <c r="M72" s="64"/>
      <c r="N72" s="96"/>
    </row>
    <row r="73" spans="1:14" x14ac:dyDescent="0.3">
      <c r="A73" s="66" t="s">
        <v>163</v>
      </c>
      <c r="B73" s="180" t="s">
        <v>1548</v>
      </c>
      <c r="C73" s="191">
        <v>9245.8601284700126</v>
      </c>
      <c r="D73" s="711" t="s">
        <v>1228</v>
      </c>
      <c r="E73" s="62"/>
      <c r="F73" s="203">
        <f t="shared" si="1"/>
        <v>0.27267550045170874</v>
      </c>
      <c r="G73" s="203" t="str">
        <f t="shared" si="2"/>
        <v/>
      </c>
      <c r="H73" s="64"/>
      <c r="L73" s="64"/>
      <c r="M73" s="64"/>
      <c r="N73" s="96"/>
    </row>
    <row r="74" spans="1:14" x14ac:dyDescent="0.3">
      <c r="A74" s="66" t="s">
        <v>164</v>
      </c>
      <c r="B74" s="180" t="s">
        <v>1549</v>
      </c>
      <c r="C74" s="191">
        <v>6177.1073307699944</v>
      </c>
      <c r="D74" s="711" t="s">
        <v>1228</v>
      </c>
      <c r="E74" s="62"/>
      <c r="F74" s="203">
        <f t="shared" si="1"/>
        <v>0.18217297356415335</v>
      </c>
      <c r="G74" s="203" t="str">
        <f t="shared" si="2"/>
        <v/>
      </c>
      <c r="H74" s="64"/>
      <c r="L74" s="64"/>
      <c r="M74" s="64"/>
      <c r="N74" s="96"/>
    </row>
    <row r="75" spans="1:14" x14ac:dyDescent="0.3">
      <c r="A75" s="66" t="s">
        <v>165</v>
      </c>
      <c r="B75" s="180" t="s">
        <v>1550</v>
      </c>
      <c r="C75" s="191">
        <v>289.95182493000038</v>
      </c>
      <c r="D75" s="711" t="s">
        <v>1228</v>
      </c>
      <c r="E75" s="62"/>
      <c r="F75" s="203">
        <f t="shared" si="1"/>
        <v>8.5511523937316213E-3</v>
      </c>
      <c r="G75" s="203" t="str">
        <f t="shared" si="2"/>
        <v/>
      </c>
      <c r="H75" s="64"/>
      <c r="L75" s="64"/>
      <c r="M75" s="64"/>
      <c r="N75" s="96"/>
    </row>
    <row r="76" spans="1:14" x14ac:dyDescent="0.3">
      <c r="A76" s="66" t="s">
        <v>166</v>
      </c>
      <c r="B76" s="180" t="s">
        <v>1551</v>
      </c>
      <c r="C76" s="191">
        <v>0.57133429000000002</v>
      </c>
      <c r="D76" s="711" t="s">
        <v>1228</v>
      </c>
      <c r="E76" s="62"/>
      <c r="F76" s="203">
        <f t="shared" si="1"/>
        <v>1.6849580383685878E-5</v>
      </c>
      <c r="G76" s="203" t="str">
        <f t="shared" si="2"/>
        <v/>
      </c>
      <c r="H76" s="64"/>
      <c r="L76" s="64"/>
      <c r="M76" s="64"/>
      <c r="N76" s="96"/>
    </row>
    <row r="77" spans="1:14" x14ac:dyDescent="0.3">
      <c r="A77" s="66" t="s">
        <v>167</v>
      </c>
      <c r="B77" s="100" t="s">
        <v>146</v>
      </c>
      <c r="C77" s="193">
        <f>SUM(C70:C76)</f>
        <v>33907.923935790001</v>
      </c>
      <c r="D77" s="193">
        <f>SUM(D70:D76)</f>
        <v>0</v>
      </c>
      <c r="E77" s="83"/>
      <c r="F77" s="204">
        <f>SUM(F70:F76)</f>
        <v>0.99999999999999989</v>
      </c>
      <c r="G77" s="204">
        <f>SUM(G70:G76)</f>
        <v>0</v>
      </c>
      <c r="H77" s="64"/>
      <c r="L77" s="64"/>
      <c r="M77" s="64"/>
      <c r="N77" s="96"/>
    </row>
    <row r="78" spans="1:14" outlineLevel="1" x14ac:dyDescent="0.3">
      <c r="A78" s="66" t="s">
        <v>168</v>
      </c>
      <c r="B78" s="101"/>
      <c r="C78" s="193"/>
      <c r="D78" s="193"/>
      <c r="E78" s="83"/>
      <c r="F78" s="203"/>
      <c r="G78" s="203" t="str">
        <f t="shared" ref="G78:G87" si="3">IF($D$77=0,"",IF(D78="[for completion]","",D78/$D$77))</f>
        <v/>
      </c>
      <c r="H78" s="64"/>
      <c r="L78" s="64"/>
      <c r="M78" s="64"/>
      <c r="N78" s="96"/>
    </row>
    <row r="79" spans="1:14" outlineLevel="1" x14ac:dyDescent="0.3">
      <c r="A79" s="66" t="s">
        <v>169</v>
      </c>
      <c r="B79" s="101"/>
      <c r="C79" s="193"/>
      <c r="D79" s="193"/>
      <c r="E79" s="83"/>
      <c r="F79" s="203"/>
      <c r="G79" s="203" t="str">
        <f t="shared" si="3"/>
        <v/>
      </c>
      <c r="H79" s="64"/>
      <c r="L79" s="64"/>
      <c r="M79" s="64"/>
      <c r="N79" s="96"/>
    </row>
    <row r="80" spans="1:14" outlineLevel="1" x14ac:dyDescent="0.3">
      <c r="A80" s="66" t="s">
        <v>170</v>
      </c>
      <c r="B80" s="101"/>
      <c r="C80" s="193"/>
      <c r="D80" s="193"/>
      <c r="E80" s="83"/>
      <c r="F80" s="203"/>
      <c r="G80" s="203" t="str">
        <f t="shared" si="3"/>
        <v/>
      </c>
      <c r="H80" s="64"/>
      <c r="L80" s="64"/>
      <c r="M80" s="64"/>
      <c r="N80" s="96"/>
    </row>
    <row r="81" spans="1:14" outlineLevel="1" x14ac:dyDescent="0.3">
      <c r="A81" s="66" t="s">
        <v>171</v>
      </c>
      <c r="B81" s="101"/>
      <c r="C81" s="193"/>
      <c r="D81" s="193"/>
      <c r="E81" s="83"/>
      <c r="F81" s="203"/>
      <c r="G81" s="203" t="str">
        <f t="shared" si="3"/>
        <v/>
      </c>
      <c r="H81" s="64"/>
      <c r="L81" s="64"/>
      <c r="M81" s="64"/>
      <c r="N81" s="96"/>
    </row>
    <row r="82" spans="1:14" outlineLevel="1" x14ac:dyDescent="0.3">
      <c r="A82" s="66" t="s">
        <v>172</v>
      </c>
      <c r="B82" s="101"/>
      <c r="C82" s="193"/>
      <c r="D82" s="193"/>
      <c r="E82" s="83"/>
      <c r="F82" s="203"/>
      <c r="G82" s="203" t="str">
        <f t="shared" si="3"/>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3"/>
        <v/>
      </c>
      <c r="H86" s="64"/>
      <c r="L86" s="64"/>
      <c r="M86" s="64"/>
      <c r="N86" s="96"/>
    </row>
    <row r="87" spans="1:14" outlineLevel="1" x14ac:dyDescent="0.3">
      <c r="A87" s="66" t="s">
        <v>177</v>
      </c>
      <c r="B87" s="101"/>
      <c r="C87" s="91"/>
      <c r="D87" s="91"/>
      <c r="E87" s="83"/>
      <c r="F87" s="92"/>
      <c r="G87" s="92" t="str">
        <f t="shared" si="3"/>
        <v/>
      </c>
      <c r="H87" s="64"/>
      <c r="L87" s="64"/>
      <c r="M87" s="64"/>
      <c r="N87" s="96"/>
    </row>
    <row r="88" spans="1:14" ht="15" customHeight="1" x14ac:dyDescent="0.3">
      <c r="A88" s="85"/>
      <c r="B88" s="86" t="s">
        <v>178</v>
      </c>
      <c r="C88" s="139" t="s">
        <v>1411</v>
      </c>
      <c r="D88" s="139" t="s">
        <v>1412</v>
      </c>
      <c r="E88" s="87"/>
      <c r="F88" s="88" t="s">
        <v>179</v>
      </c>
      <c r="G88" s="85" t="s">
        <v>180</v>
      </c>
      <c r="H88" s="64"/>
      <c r="L88" s="64"/>
      <c r="M88" s="64"/>
      <c r="N88" s="96"/>
    </row>
    <row r="89" spans="1:14" x14ac:dyDescent="0.3">
      <c r="A89" s="66" t="s">
        <v>181</v>
      </c>
      <c r="B89" s="83" t="s">
        <v>158</v>
      </c>
      <c r="C89" s="195">
        <v>2.5557158162613769</v>
      </c>
      <c r="D89" s="195">
        <v>3.5557158162613769</v>
      </c>
      <c r="E89" s="80"/>
      <c r="F89" s="209"/>
      <c r="G89" s="210"/>
      <c r="H89" s="64"/>
      <c r="L89" s="64"/>
      <c r="M89" s="64"/>
      <c r="N89" s="96"/>
    </row>
    <row r="90" spans="1:14" x14ac:dyDescent="0.3">
      <c r="B90" s="83"/>
      <c r="C90" s="195"/>
      <c r="D90" s="195"/>
      <c r="E90" s="80"/>
      <c r="F90" s="209"/>
      <c r="G90" s="210"/>
      <c r="H90" s="64"/>
      <c r="L90" s="64"/>
      <c r="M90" s="64"/>
      <c r="N90" s="96"/>
    </row>
    <row r="91" spans="1:14" x14ac:dyDescent="0.3">
      <c r="B91" s="83" t="s">
        <v>1404</v>
      </c>
      <c r="C91" s="208"/>
      <c r="D91" s="208"/>
      <c r="E91" s="80"/>
      <c r="F91" s="210"/>
      <c r="G91" s="210"/>
      <c r="H91" s="64"/>
      <c r="L91" s="64"/>
      <c r="M91" s="64"/>
      <c r="N91" s="96"/>
    </row>
    <row r="92" spans="1:14" x14ac:dyDescent="0.3">
      <c r="A92" s="66" t="s">
        <v>182</v>
      </c>
      <c r="B92" s="83" t="s">
        <v>159</v>
      </c>
      <c r="C92" s="195"/>
      <c r="D92" s="195"/>
      <c r="E92" s="80"/>
      <c r="F92" s="210"/>
      <c r="G92" s="210"/>
      <c r="H92" s="64"/>
      <c r="L92" s="64"/>
      <c r="M92" s="64"/>
      <c r="N92" s="96"/>
    </row>
    <row r="93" spans="1:14" x14ac:dyDescent="0.3">
      <c r="A93" s="66" t="s">
        <v>183</v>
      </c>
      <c r="B93" s="181" t="s">
        <v>1545</v>
      </c>
      <c r="C93" s="191">
        <v>6047.5450000000001</v>
      </c>
      <c r="D93" s="191">
        <v>0</v>
      </c>
      <c r="E93" s="62"/>
      <c r="F93" s="203">
        <f>IF($C$100=0,"",IF(C93="[for completion]","",IF(C93="","",C93/$C$100)))</f>
        <v>0.21828582426599058</v>
      </c>
      <c r="G93" s="203">
        <f>IF($D$100=0,"",IF(D93="[Mark as ND1 if not relevant]","",IF(D93="","",D93/$D$100)))</f>
        <v>0</v>
      </c>
      <c r="H93" s="64"/>
      <c r="L93" s="64"/>
      <c r="M93" s="64"/>
      <c r="N93" s="96"/>
    </row>
    <row r="94" spans="1:14" x14ac:dyDescent="0.3">
      <c r="A94" s="66" t="s">
        <v>184</v>
      </c>
      <c r="B94" s="181" t="s">
        <v>1546</v>
      </c>
      <c r="C94" s="191">
        <v>12860.637499999999</v>
      </c>
      <c r="D94" s="191">
        <v>6047.5450000000001</v>
      </c>
      <c r="E94" s="62"/>
      <c r="F94" s="203">
        <f t="shared" ref="F94:F99" si="4">IF($C$100=0,"",IF(C94="[for completion]","",IF(C94="","",C94/$C$100)))</f>
        <v>0.46420404598454545</v>
      </c>
      <c r="G94" s="203">
        <f t="shared" ref="G94:G99" si="5">IF($D$100=0,"",IF(D94="[Mark as ND1 if not relevant]","",IF(D94="","",D94/$D$100)))</f>
        <v>0.21828582426599058</v>
      </c>
      <c r="H94" s="64"/>
      <c r="L94" s="64"/>
      <c r="M94" s="64"/>
      <c r="N94" s="96"/>
    </row>
    <row r="95" spans="1:14" x14ac:dyDescent="0.3">
      <c r="A95" s="66" t="s">
        <v>185</v>
      </c>
      <c r="B95" s="181" t="s">
        <v>1547</v>
      </c>
      <c r="C95" s="191">
        <v>0</v>
      </c>
      <c r="D95" s="191">
        <v>12860.637499999999</v>
      </c>
      <c r="E95" s="62"/>
      <c r="F95" s="203">
        <f t="shared" si="4"/>
        <v>0</v>
      </c>
      <c r="G95" s="203">
        <f t="shared" si="5"/>
        <v>0.46420404598454545</v>
      </c>
      <c r="H95" s="64"/>
      <c r="L95" s="64"/>
      <c r="M95" s="64"/>
      <c r="N95" s="96"/>
    </row>
    <row r="96" spans="1:14" x14ac:dyDescent="0.3">
      <c r="A96" s="66" t="s">
        <v>186</v>
      </c>
      <c r="B96" s="181" t="s">
        <v>1548</v>
      </c>
      <c r="C96" s="191">
        <v>0</v>
      </c>
      <c r="D96" s="191">
        <v>0</v>
      </c>
      <c r="E96" s="62"/>
      <c r="F96" s="203">
        <f t="shared" si="4"/>
        <v>0</v>
      </c>
      <c r="G96" s="203">
        <f t="shared" si="5"/>
        <v>0</v>
      </c>
      <c r="H96" s="64"/>
      <c r="L96" s="64"/>
      <c r="M96" s="64"/>
      <c r="N96" s="96"/>
    </row>
    <row r="97" spans="1:14" x14ac:dyDescent="0.3">
      <c r="A97" s="66" t="s">
        <v>187</v>
      </c>
      <c r="B97" s="181" t="s">
        <v>1549</v>
      </c>
      <c r="C97" s="191">
        <v>6756.9</v>
      </c>
      <c r="D97" s="191">
        <v>0</v>
      </c>
      <c r="E97" s="62"/>
      <c r="F97" s="203">
        <f t="shared" si="4"/>
        <v>0.24388995633482208</v>
      </c>
      <c r="G97" s="203">
        <f t="shared" si="5"/>
        <v>0</v>
      </c>
      <c r="H97" s="64"/>
      <c r="L97" s="64"/>
      <c r="M97" s="64"/>
    </row>
    <row r="98" spans="1:14" x14ac:dyDescent="0.3">
      <c r="A98" s="66" t="s">
        <v>188</v>
      </c>
      <c r="B98" s="181" t="s">
        <v>1550</v>
      </c>
      <c r="C98" s="191">
        <v>1838.875</v>
      </c>
      <c r="D98" s="191">
        <v>8595.7749999999996</v>
      </c>
      <c r="E98" s="62"/>
      <c r="F98" s="203">
        <f t="shared" si="4"/>
        <v>6.6374098100489276E-2</v>
      </c>
      <c r="G98" s="203">
        <f t="shared" si="5"/>
        <v>0.31026405443531135</v>
      </c>
      <c r="H98" s="64"/>
      <c r="L98" s="64"/>
      <c r="M98" s="64"/>
    </row>
    <row r="99" spans="1:14" x14ac:dyDescent="0.3">
      <c r="A99" s="66" t="s">
        <v>189</v>
      </c>
      <c r="B99" s="181" t="s">
        <v>1551</v>
      </c>
      <c r="C99" s="191">
        <v>200.75040000000001</v>
      </c>
      <c r="D99" s="191">
        <v>200.75040000000001</v>
      </c>
      <c r="E99" s="62"/>
      <c r="F99" s="203">
        <f t="shared" si="4"/>
        <v>7.2460753141526547E-3</v>
      </c>
      <c r="G99" s="203">
        <f t="shared" si="5"/>
        <v>7.2460753141526547E-3</v>
      </c>
      <c r="H99" s="64"/>
      <c r="L99" s="64"/>
      <c r="M99" s="64"/>
    </row>
    <row r="100" spans="1:14" x14ac:dyDescent="0.3">
      <c r="A100" s="66" t="s">
        <v>190</v>
      </c>
      <c r="B100" s="100" t="s">
        <v>146</v>
      </c>
      <c r="C100" s="193">
        <f>SUM(C93:C99)</f>
        <v>27704.707899999998</v>
      </c>
      <c r="D100" s="193">
        <f>SUM(D93:D99)</f>
        <v>27704.707899999998</v>
      </c>
      <c r="E100" s="83"/>
      <c r="F100" s="204">
        <f>SUM(F93:F99)</f>
        <v>0.99999999999999989</v>
      </c>
      <c r="G100" s="204">
        <f>SUM(G93:G99)</f>
        <v>1</v>
      </c>
      <c r="H100" s="64"/>
      <c r="L100" s="64"/>
      <c r="M100" s="64"/>
    </row>
    <row r="101" spans="1:14" outlineLevel="1" x14ac:dyDescent="0.3">
      <c r="A101" s="66" t="s">
        <v>191</v>
      </c>
      <c r="B101" s="101"/>
      <c r="C101" s="193"/>
      <c r="D101" s="193"/>
      <c r="E101" s="83"/>
      <c r="F101" s="203"/>
      <c r="G101" s="203"/>
      <c r="H101" s="64"/>
      <c r="L101" s="64"/>
      <c r="M101" s="64"/>
    </row>
    <row r="102" spans="1:14" outlineLevel="1" x14ac:dyDescent="0.3">
      <c r="A102" s="66" t="s">
        <v>192</v>
      </c>
      <c r="B102" s="101"/>
      <c r="C102" s="193"/>
      <c r="D102" s="193"/>
      <c r="E102" s="83"/>
      <c r="F102" s="203"/>
      <c r="G102" s="203"/>
      <c r="H102" s="64"/>
      <c r="L102" s="64"/>
      <c r="M102" s="64"/>
    </row>
    <row r="103" spans="1:14" outlineLevel="1" x14ac:dyDescent="0.3">
      <c r="A103" s="66" t="s">
        <v>193</v>
      </c>
      <c r="B103" s="101"/>
      <c r="C103" s="193"/>
      <c r="D103" s="193"/>
      <c r="E103" s="83"/>
      <c r="F103" s="203"/>
      <c r="G103" s="203"/>
      <c r="H103" s="64"/>
      <c r="L103" s="64"/>
      <c r="M103" s="64"/>
    </row>
    <row r="104" spans="1:14" outlineLevel="1" x14ac:dyDescent="0.3">
      <c r="A104" s="66" t="s">
        <v>194</v>
      </c>
      <c r="B104" s="101"/>
      <c r="C104" s="193"/>
      <c r="D104" s="193"/>
      <c r="E104" s="83"/>
      <c r="F104" s="203"/>
      <c r="G104" s="203"/>
      <c r="H104" s="64"/>
      <c r="L104" s="64"/>
      <c r="M104" s="64"/>
    </row>
    <row r="105" spans="1:14" outlineLevel="1" x14ac:dyDescent="0.3">
      <c r="A105" s="66" t="s">
        <v>195</v>
      </c>
      <c r="B105" s="101"/>
      <c r="C105" s="193"/>
      <c r="D105" s="193"/>
      <c r="E105" s="83"/>
      <c r="F105" s="203"/>
      <c r="G105" s="203"/>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6" t="s">
        <v>1576</v>
      </c>
      <c r="C111" s="88" t="s">
        <v>201</v>
      </c>
      <c r="D111" s="88" t="s">
        <v>202</v>
      </c>
      <c r="E111" s="87"/>
      <c r="F111" s="88" t="s">
        <v>203</v>
      </c>
      <c r="G111" s="88" t="s">
        <v>204</v>
      </c>
      <c r="H111" s="64"/>
      <c r="L111" s="64"/>
      <c r="M111" s="64"/>
    </row>
    <row r="112" spans="1:14" s="102" customFormat="1" x14ac:dyDescent="0.3">
      <c r="A112" s="66" t="s">
        <v>205</v>
      </c>
      <c r="B112" s="83" t="s">
        <v>206</v>
      </c>
      <c r="C112" s="711">
        <v>0</v>
      </c>
      <c r="D112" s="711">
        <v>0</v>
      </c>
      <c r="E112" s="92"/>
      <c r="F112" s="203">
        <f>IF($C$129=0,"",IF(C112="[for completion]","",IF(C112="","",C112/$C$129)))</f>
        <v>0</v>
      </c>
      <c r="G112" s="203">
        <f>IF($D$129=0,"",IF(D112="[for completion]","",IF(D112="","",D112/$D$129)))</f>
        <v>0</v>
      </c>
      <c r="I112" s="66"/>
      <c r="J112" s="66"/>
      <c r="K112" s="66"/>
      <c r="L112" s="64" t="s">
        <v>1554</v>
      </c>
      <c r="M112" s="64"/>
      <c r="N112" s="64"/>
    </row>
    <row r="113" spans="1:14" s="102" customFormat="1" x14ac:dyDescent="0.3">
      <c r="A113" s="66" t="s">
        <v>207</v>
      </c>
      <c r="B113" s="83" t="s">
        <v>1555</v>
      </c>
      <c r="C113" s="711">
        <v>0</v>
      </c>
      <c r="D113" s="711">
        <v>0</v>
      </c>
      <c r="E113" s="92"/>
      <c r="F113" s="203">
        <f t="shared" ref="F113:F128" si="6">IF($C$129=0,"",IF(C113="[for completion]","",IF(C113="","",C113/$C$129)))</f>
        <v>0</v>
      </c>
      <c r="G113" s="203">
        <f t="shared" ref="G113:G128" si="7">IF($D$129=0,"",IF(D113="[for completion]","",IF(D113="","",D113/$D$129)))</f>
        <v>0</v>
      </c>
      <c r="I113" s="66"/>
      <c r="J113" s="66"/>
      <c r="K113" s="66"/>
      <c r="L113" s="83" t="s">
        <v>1555</v>
      </c>
      <c r="M113" s="64"/>
      <c r="N113" s="64"/>
    </row>
    <row r="114" spans="1:14" s="102" customFormat="1" x14ac:dyDescent="0.3">
      <c r="A114" s="66" t="s">
        <v>208</v>
      </c>
      <c r="B114" s="83" t="s">
        <v>215</v>
      </c>
      <c r="C114" s="711">
        <v>0</v>
      </c>
      <c r="D114" s="711">
        <v>0</v>
      </c>
      <c r="E114" s="92"/>
      <c r="F114" s="203">
        <f t="shared" si="6"/>
        <v>0</v>
      </c>
      <c r="G114" s="203">
        <f t="shared" si="7"/>
        <v>0</v>
      </c>
      <c r="I114" s="66"/>
      <c r="J114" s="66"/>
      <c r="K114" s="66"/>
      <c r="L114" s="83" t="s">
        <v>215</v>
      </c>
      <c r="M114" s="64"/>
      <c r="N114" s="64"/>
    </row>
    <row r="115" spans="1:14" s="102" customFormat="1" x14ac:dyDescent="0.3">
      <c r="A115" s="66" t="s">
        <v>209</v>
      </c>
      <c r="B115" s="83" t="s">
        <v>1556</v>
      </c>
      <c r="C115" s="191">
        <v>33907.923935789717</v>
      </c>
      <c r="D115" s="191">
        <v>33907.923935789717</v>
      </c>
      <c r="E115" s="92"/>
      <c r="F115" s="203">
        <f t="shared" si="6"/>
        <v>1</v>
      </c>
      <c r="G115" s="203">
        <f t="shared" si="7"/>
        <v>1</v>
      </c>
      <c r="I115" s="66"/>
      <c r="J115" s="66"/>
      <c r="K115" s="66"/>
      <c r="L115" s="83" t="s">
        <v>1556</v>
      </c>
      <c r="M115" s="64"/>
      <c r="N115" s="64"/>
    </row>
    <row r="116" spans="1:14" s="102" customFormat="1" x14ac:dyDescent="0.3">
      <c r="A116" s="66" t="s">
        <v>211</v>
      </c>
      <c r="B116" s="83" t="s">
        <v>1557</v>
      </c>
      <c r="C116" s="711">
        <v>0</v>
      </c>
      <c r="D116" s="711">
        <v>0</v>
      </c>
      <c r="E116" s="92"/>
      <c r="F116" s="203">
        <f t="shared" si="6"/>
        <v>0</v>
      </c>
      <c r="G116" s="203">
        <f t="shared" si="7"/>
        <v>0</v>
      </c>
      <c r="I116" s="66"/>
      <c r="J116" s="66"/>
      <c r="K116" s="66"/>
      <c r="L116" s="83" t="s">
        <v>1557</v>
      </c>
      <c r="M116" s="64"/>
      <c r="N116" s="64"/>
    </row>
    <row r="117" spans="1:14" s="102" customFormat="1" x14ac:dyDescent="0.3">
      <c r="A117" s="66" t="s">
        <v>212</v>
      </c>
      <c r="B117" s="83" t="s">
        <v>217</v>
      </c>
      <c r="C117" s="711">
        <v>0</v>
      </c>
      <c r="D117" s="711">
        <v>0</v>
      </c>
      <c r="E117" s="83"/>
      <c r="F117" s="203">
        <f t="shared" si="6"/>
        <v>0</v>
      </c>
      <c r="G117" s="203">
        <f t="shared" si="7"/>
        <v>0</v>
      </c>
      <c r="I117" s="66"/>
      <c r="J117" s="66"/>
      <c r="K117" s="66"/>
      <c r="L117" s="83" t="s">
        <v>217</v>
      </c>
      <c r="M117" s="64"/>
      <c r="N117" s="64"/>
    </row>
    <row r="118" spans="1:14" x14ac:dyDescent="0.3">
      <c r="A118" s="66" t="s">
        <v>213</v>
      </c>
      <c r="B118" s="83" t="s">
        <v>219</v>
      </c>
      <c r="C118" s="711">
        <v>0</v>
      </c>
      <c r="D118" s="711">
        <v>0</v>
      </c>
      <c r="E118" s="83"/>
      <c r="F118" s="203">
        <f t="shared" si="6"/>
        <v>0</v>
      </c>
      <c r="G118" s="203">
        <f t="shared" si="7"/>
        <v>0</v>
      </c>
      <c r="L118" s="83" t="s">
        <v>219</v>
      </c>
      <c r="M118" s="64"/>
    </row>
    <row r="119" spans="1:14" x14ac:dyDescent="0.3">
      <c r="A119" s="66" t="s">
        <v>214</v>
      </c>
      <c r="B119" s="83" t="s">
        <v>1558</v>
      </c>
      <c r="C119" s="711">
        <v>0</v>
      </c>
      <c r="D119" s="711">
        <v>0</v>
      </c>
      <c r="E119" s="83"/>
      <c r="F119" s="203">
        <f t="shared" si="6"/>
        <v>0</v>
      </c>
      <c r="G119" s="203">
        <f t="shared" si="7"/>
        <v>0</v>
      </c>
      <c r="L119" s="83" t="s">
        <v>1558</v>
      </c>
      <c r="M119" s="64"/>
    </row>
    <row r="120" spans="1:14" x14ac:dyDescent="0.3">
      <c r="A120" s="66" t="s">
        <v>216</v>
      </c>
      <c r="B120" s="83" t="s">
        <v>221</v>
      </c>
      <c r="C120" s="711">
        <v>0</v>
      </c>
      <c r="D120" s="711">
        <v>0</v>
      </c>
      <c r="E120" s="83"/>
      <c r="F120" s="203">
        <f t="shared" si="6"/>
        <v>0</v>
      </c>
      <c r="G120" s="203">
        <f t="shared" si="7"/>
        <v>0</v>
      </c>
      <c r="L120" s="83" t="s">
        <v>221</v>
      </c>
      <c r="M120" s="64"/>
    </row>
    <row r="121" spans="1:14" x14ac:dyDescent="0.3">
      <c r="A121" s="66" t="s">
        <v>218</v>
      </c>
      <c r="B121" s="83" t="s">
        <v>1565</v>
      </c>
      <c r="C121" s="711">
        <v>0</v>
      </c>
      <c r="D121" s="711">
        <v>0</v>
      </c>
      <c r="E121" s="83"/>
      <c r="F121" s="203">
        <f t="shared" ref="F121" si="8">IF($C$129=0,"",IF(C121="[for completion]","",IF(C121="","",C121/$C$129)))</f>
        <v>0</v>
      </c>
      <c r="G121" s="203">
        <f t="shared" ref="G121" si="9">IF($D$129=0,"",IF(D121="[for completion]","",IF(D121="","",D121/$D$129)))</f>
        <v>0</v>
      </c>
      <c r="L121" s="83"/>
      <c r="M121" s="64"/>
    </row>
    <row r="122" spans="1:14" x14ac:dyDescent="0.3">
      <c r="A122" s="66" t="s">
        <v>220</v>
      </c>
      <c r="B122" s="83" t="s">
        <v>223</v>
      </c>
      <c r="C122" s="711">
        <v>0</v>
      </c>
      <c r="D122" s="711">
        <v>0</v>
      </c>
      <c r="E122" s="83"/>
      <c r="F122" s="203">
        <f t="shared" si="6"/>
        <v>0</v>
      </c>
      <c r="G122" s="203">
        <f t="shared" si="7"/>
        <v>0</v>
      </c>
      <c r="L122" s="83" t="s">
        <v>223</v>
      </c>
      <c r="M122" s="64"/>
    </row>
    <row r="123" spans="1:14" x14ac:dyDescent="0.3">
      <c r="A123" s="66" t="s">
        <v>222</v>
      </c>
      <c r="B123" s="83" t="s">
        <v>210</v>
      </c>
      <c r="C123" s="711">
        <v>0</v>
      </c>
      <c r="D123" s="711">
        <v>0</v>
      </c>
      <c r="E123" s="83"/>
      <c r="F123" s="203">
        <f t="shared" si="6"/>
        <v>0</v>
      </c>
      <c r="G123" s="203">
        <f t="shared" si="7"/>
        <v>0</v>
      </c>
      <c r="L123" s="83" t="s">
        <v>210</v>
      </c>
      <c r="M123" s="64"/>
    </row>
    <row r="124" spans="1:14" x14ac:dyDescent="0.3">
      <c r="A124" s="66" t="s">
        <v>224</v>
      </c>
      <c r="B124" s="181" t="s">
        <v>1560</v>
      </c>
      <c r="C124" s="711">
        <v>0</v>
      </c>
      <c r="D124" s="711">
        <v>0</v>
      </c>
      <c r="E124" s="83"/>
      <c r="F124" s="203">
        <f t="shared" si="6"/>
        <v>0</v>
      </c>
      <c r="G124" s="203">
        <f t="shared" si="7"/>
        <v>0</v>
      </c>
      <c r="L124" s="181" t="s">
        <v>1560</v>
      </c>
      <c r="M124" s="64"/>
    </row>
    <row r="125" spans="1:14" x14ac:dyDescent="0.3">
      <c r="A125" s="66" t="s">
        <v>226</v>
      </c>
      <c r="B125" s="83" t="s">
        <v>225</v>
      </c>
      <c r="C125" s="711">
        <v>0</v>
      </c>
      <c r="D125" s="711">
        <v>0</v>
      </c>
      <c r="E125" s="83"/>
      <c r="F125" s="203">
        <f t="shared" si="6"/>
        <v>0</v>
      </c>
      <c r="G125" s="203">
        <f t="shared" si="7"/>
        <v>0</v>
      </c>
      <c r="L125" s="83" t="s">
        <v>225</v>
      </c>
      <c r="M125" s="64"/>
    </row>
    <row r="126" spans="1:14" x14ac:dyDescent="0.3">
      <c r="A126" s="66" t="s">
        <v>228</v>
      </c>
      <c r="B126" s="83" t="s">
        <v>227</v>
      </c>
      <c r="C126" s="711">
        <v>0</v>
      </c>
      <c r="D126" s="711">
        <v>0</v>
      </c>
      <c r="E126" s="83"/>
      <c r="F126" s="203">
        <f t="shared" si="6"/>
        <v>0</v>
      </c>
      <c r="G126" s="203">
        <f t="shared" si="7"/>
        <v>0</v>
      </c>
      <c r="H126" s="96"/>
      <c r="L126" s="83" t="s">
        <v>227</v>
      </c>
      <c r="M126" s="64"/>
    </row>
    <row r="127" spans="1:14" x14ac:dyDescent="0.3">
      <c r="A127" s="66" t="s">
        <v>229</v>
      </c>
      <c r="B127" s="83" t="s">
        <v>1559</v>
      </c>
      <c r="C127" s="711">
        <v>0</v>
      </c>
      <c r="D127" s="711">
        <v>0</v>
      </c>
      <c r="E127" s="83"/>
      <c r="F127" s="203">
        <f t="shared" ref="F127" si="10">IF($C$129=0,"",IF(C127="[for completion]","",IF(C127="","",C127/$C$129)))</f>
        <v>0</v>
      </c>
      <c r="G127" s="203">
        <f t="shared" ref="G127" si="11">IF($D$129=0,"",IF(D127="[for completion]","",IF(D127="","",D127/$D$129)))</f>
        <v>0</v>
      </c>
      <c r="H127" s="64"/>
      <c r="L127" s="83" t="s">
        <v>1559</v>
      </c>
      <c r="M127" s="64"/>
    </row>
    <row r="128" spans="1:14" x14ac:dyDescent="0.3">
      <c r="A128" s="66" t="s">
        <v>1561</v>
      </c>
      <c r="B128" s="83" t="s">
        <v>144</v>
      </c>
      <c r="C128" s="711">
        <v>0</v>
      </c>
      <c r="D128" s="711">
        <v>0</v>
      </c>
      <c r="E128" s="83"/>
      <c r="F128" s="203">
        <f t="shared" si="6"/>
        <v>0</v>
      </c>
      <c r="G128" s="203">
        <f t="shared" si="7"/>
        <v>0</v>
      </c>
      <c r="H128" s="64"/>
      <c r="L128" s="64"/>
      <c r="M128" s="64"/>
    </row>
    <row r="129" spans="1:14" x14ac:dyDescent="0.3">
      <c r="A129" s="66" t="s">
        <v>1564</v>
      </c>
      <c r="B129" s="100" t="s">
        <v>146</v>
      </c>
      <c r="C129" s="191">
        <f>SUM(C112:C128)</f>
        <v>33907.923935789717</v>
      </c>
      <c r="D129" s="191">
        <f>SUM(D112:D128)</f>
        <v>33907.923935789717</v>
      </c>
      <c r="E129" s="83"/>
      <c r="F129" s="185">
        <f>SUM(F112:F128)</f>
        <v>1</v>
      </c>
      <c r="G129" s="185">
        <f>SUM(G112:G128)</f>
        <v>1</v>
      </c>
      <c r="H129" s="64"/>
      <c r="L129" s="64"/>
      <c r="M129" s="64"/>
    </row>
    <row r="130" spans="1:14" outlineLevel="1" x14ac:dyDescent="0.3">
      <c r="A130" s="66" t="s">
        <v>230</v>
      </c>
      <c r="B130" s="95"/>
      <c r="C130" s="191"/>
      <c r="D130" s="191"/>
      <c r="E130" s="83"/>
      <c r="F130" s="203" t="str">
        <f>IF($C$129=0,"",IF(C130="[for completion]","",IF(C130="","",C130/$C$129)))</f>
        <v/>
      </c>
      <c r="G130" s="203" t="str">
        <f>IF($D$129=0,"",IF(D130="[for completion]","",IF(D130="","",D130/$D$129)))</f>
        <v/>
      </c>
      <c r="H130" s="64"/>
      <c r="L130" s="64"/>
      <c r="M130" s="64"/>
    </row>
    <row r="131" spans="1:14" outlineLevel="1" x14ac:dyDescent="0.3">
      <c r="A131" s="66" t="s">
        <v>231</v>
      </c>
      <c r="B131" s="95"/>
      <c r="C131" s="191"/>
      <c r="D131" s="191"/>
      <c r="E131" s="83"/>
      <c r="F131" s="203"/>
      <c r="G131" s="203"/>
      <c r="H131" s="64"/>
      <c r="L131" s="64"/>
      <c r="M131" s="64"/>
    </row>
    <row r="132" spans="1:14" outlineLevel="1" x14ac:dyDescent="0.3">
      <c r="A132" s="66" t="s">
        <v>232</v>
      </c>
      <c r="B132" s="95"/>
      <c r="C132" s="191"/>
      <c r="D132" s="191"/>
      <c r="E132" s="83"/>
      <c r="F132" s="203"/>
      <c r="G132" s="203"/>
      <c r="H132" s="64"/>
      <c r="L132" s="64"/>
      <c r="M132" s="64"/>
    </row>
    <row r="133" spans="1:14" outlineLevel="1" x14ac:dyDescent="0.3">
      <c r="A133" s="66" t="s">
        <v>233</v>
      </c>
      <c r="B133" s="95"/>
      <c r="C133" s="191"/>
      <c r="D133" s="191"/>
      <c r="E133" s="83"/>
      <c r="F133" s="203"/>
      <c r="G133" s="203"/>
      <c r="H133" s="64"/>
      <c r="L133" s="64"/>
      <c r="M133" s="64"/>
    </row>
    <row r="134" spans="1:14" outlineLevel="1" x14ac:dyDescent="0.3">
      <c r="A134" s="66" t="s">
        <v>234</v>
      </c>
      <c r="B134" s="95"/>
      <c r="C134" s="191"/>
      <c r="D134" s="191"/>
      <c r="E134" s="83"/>
      <c r="F134" s="203"/>
      <c r="G134" s="203"/>
      <c r="H134" s="64"/>
      <c r="L134" s="64"/>
      <c r="M134" s="64"/>
    </row>
    <row r="135" spans="1:14" outlineLevel="1" x14ac:dyDescent="0.3">
      <c r="A135" s="66" t="s">
        <v>235</v>
      </c>
      <c r="B135" s="95"/>
      <c r="C135" s="191"/>
      <c r="D135" s="191"/>
      <c r="E135" s="83"/>
      <c r="F135" s="203"/>
      <c r="G135" s="203"/>
      <c r="H135" s="64"/>
      <c r="L135" s="64"/>
      <c r="M135" s="64"/>
    </row>
    <row r="136" spans="1:14" outlineLevel="1" x14ac:dyDescent="0.3">
      <c r="A136" s="66" t="s">
        <v>236</v>
      </c>
      <c r="B136" s="95"/>
      <c r="C136" s="191"/>
      <c r="D136" s="191"/>
      <c r="E136" s="83"/>
      <c r="F136" s="203"/>
      <c r="G136" s="203"/>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1">
        <v>16097.8454</v>
      </c>
      <c r="D138" s="711">
        <v>0</v>
      </c>
      <c r="E138" s="92"/>
      <c r="F138" s="203">
        <f>IF($C$155=0,"",IF(C138="[for completion]","",IF(C138="","",C138/$C$155)))</f>
        <v>0.58105089785119157</v>
      </c>
      <c r="G138" s="203">
        <f>IF($D$155=0,"",IF(D138="[for completion]","",IF(D138="","",D138/$D$155)))</f>
        <v>0</v>
      </c>
      <c r="H138" s="64"/>
      <c r="I138" s="66"/>
      <c r="J138" s="66"/>
      <c r="K138" s="66"/>
      <c r="L138" s="64"/>
      <c r="M138" s="64"/>
      <c r="N138" s="64"/>
    </row>
    <row r="139" spans="1:14" s="102" customFormat="1" x14ac:dyDescent="0.3">
      <c r="A139" s="66" t="s">
        <v>239</v>
      </c>
      <c r="B139" s="83" t="s">
        <v>1555</v>
      </c>
      <c r="C139" s="191">
        <v>1730</v>
      </c>
      <c r="D139" s="711">
        <v>0</v>
      </c>
      <c r="E139" s="92"/>
      <c r="F139" s="203">
        <f t="shared" ref="F139:F146" si="12">IF($C$155=0,"",IF(C139="[for completion]","",IF(C139="","",C139/$C$155)))</f>
        <v>6.2444260601643084E-2</v>
      </c>
      <c r="G139" s="203">
        <f t="shared" ref="G139:G146" si="13">IF($D$155=0,"",IF(D139="[for completion]","",IF(D139="","",D139/$D$155)))</f>
        <v>0</v>
      </c>
      <c r="H139" s="64"/>
      <c r="I139" s="66"/>
      <c r="J139" s="66"/>
      <c r="K139" s="66"/>
      <c r="L139" s="64"/>
      <c r="M139" s="64"/>
      <c r="N139" s="64"/>
    </row>
    <row r="140" spans="1:14" s="102" customFormat="1" x14ac:dyDescent="0.3">
      <c r="A140" s="66" t="s">
        <v>240</v>
      </c>
      <c r="B140" s="83" t="s">
        <v>215</v>
      </c>
      <c r="C140" s="711">
        <v>0</v>
      </c>
      <c r="D140" s="711">
        <v>0</v>
      </c>
      <c r="E140" s="92"/>
      <c r="F140" s="203">
        <f t="shared" si="12"/>
        <v>0</v>
      </c>
      <c r="G140" s="203">
        <f t="shared" si="13"/>
        <v>0</v>
      </c>
      <c r="H140" s="64"/>
      <c r="I140" s="66"/>
      <c r="J140" s="66"/>
      <c r="K140" s="66"/>
      <c r="L140" s="64"/>
      <c r="M140" s="64"/>
      <c r="N140" s="64"/>
    </row>
    <row r="141" spans="1:14" s="102" customFormat="1" x14ac:dyDescent="0.3">
      <c r="A141" s="66" t="s">
        <v>241</v>
      </c>
      <c r="B141" s="83" t="s">
        <v>1556</v>
      </c>
      <c r="C141" s="191">
        <v>3500</v>
      </c>
      <c r="D141" s="191">
        <v>27704.707900000001</v>
      </c>
      <c r="E141" s="92"/>
      <c r="F141" s="203">
        <f t="shared" si="12"/>
        <v>0.12633231913627213</v>
      </c>
      <c r="G141" s="203">
        <f t="shared" si="13"/>
        <v>1</v>
      </c>
      <c r="H141" s="64"/>
      <c r="I141" s="66"/>
      <c r="J141" s="66"/>
      <c r="K141" s="66"/>
      <c r="L141" s="64"/>
      <c r="M141" s="64"/>
      <c r="N141" s="64"/>
    </row>
    <row r="142" spans="1:14" s="102" customFormat="1" x14ac:dyDescent="0.3">
      <c r="A142" s="66" t="s">
        <v>242</v>
      </c>
      <c r="B142" s="83" t="s">
        <v>1557</v>
      </c>
      <c r="C142" s="191">
        <v>706.13750000000005</v>
      </c>
      <c r="D142" s="191">
        <v>0</v>
      </c>
      <c r="E142" s="92"/>
      <c r="F142" s="203">
        <f t="shared" si="12"/>
        <v>2.5487996572596962E-2</v>
      </c>
      <c r="G142" s="203">
        <f t="shared" si="13"/>
        <v>0</v>
      </c>
      <c r="H142" s="64"/>
      <c r="I142" s="66"/>
      <c r="J142" s="66"/>
      <c r="K142" s="66"/>
      <c r="L142" s="64"/>
      <c r="M142" s="64"/>
      <c r="N142" s="64"/>
    </row>
    <row r="143" spans="1:14" s="102" customFormat="1" x14ac:dyDescent="0.3">
      <c r="A143" s="66" t="s">
        <v>243</v>
      </c>
      <c r="B143" s="83" t="s">
        <v>217</v>
      </c>
      <c r="C143" s="711">
        <v>0</v>
      </c>
      <c r="D143" s="711">
        <v>0</v>
      </c>
      <c r="E143" s="83"/>
      <c r="F143" s="203">
        <f t="shared" si="12"/>
        <v>0</v>
      </c>
      <c r="G143" s="203">
        <f t="shared" si="13"/>
        <v>0</v>
      </c>
      <c r="H143" s="64"/>
      <c r="I143" s="66"/>
      <c r="J143" s="66"/>
      <c r="K143" s="66"/>
      <c r="L143" s="64"/>
      <c r="M143" s="64"/>
      <c r="N143" s="64"/>
    </row>
    <row r="144" spans="1:14" x14ac:dyDescent="0.3">
      <c r="A144" s="66" t="s">
        <v>244</v>
      </c>
      <c r="B144" s="83" t="s">
        <v>219</v>
      </c>
      <c r="C144" s="711">
        <v>0</v>
      </c>
      <c r="D144" s="711">
        <v>0</v>
      </c>
      <c r="E144" s="83"/>
      <c r="F144" s="203">
        <f t="shared" si="12"/>
        <v>0</v>
      </c>
      <c r="G144" s="203">
        <f t="shared" si="13"/>
        <v>0</v>
      </c>
      <c r="H144" s="64"/>
      <c r="L144" s="64"/>
      <c r="M144" s="64"/>
    </row>
    <row r="145" spans="1:14" x14ac:dyDescent="0.3">
      <c r="A145" s="66" t="s">
        <v>245</v>
      </c>
      <c r="B145" s="83" t="s">
        <v>1558</v>
      </c>
      <c r="C145" s="191">
        <v>3339.9</v>
      </c>
      <c r="D145" s="191">
        <v>0</v>
      </c>
      <c r="E145" s="83"/>
      <c r="F145" s="203">
        <f t="shared" si="12"/>
        <v>0.12055351790949581</v>
      </c>
      <c r="G145" s="203">
        <f t="shared" si="13"/>
        <v>0</v>
      </c>
      <c r="H145" s="64"/>
      <c r="L145" s="64"/>
      <c r="M145" s="64"/>
      <c r="N145" s="96"/>
    </row>
    <row r="146" spans="1:14" x14ac:dyDescent="0.3">
      <c r="A146" s="66" t="s">
        <v>246</v>
      </c>
      <c r="B146" s="83" t="s">
        <v>221</v>
      </c>
      <c r="C146" s="711">
        <v>0</v>
      </c>
      <c r="D146" s="711">
        <v>0</v>
      </c>
      <c r="E146" s="83"/>
      <c r="F146" s="203">
        <f t="shared" si="12"/>
        <v>0</v>
      </c>
      <c r="G146" s="203">
        <f t="shared" si="13"/>
        <v>0</v>
      </c>
      <c r="H146" s="64"/>
      <c r="L146" s="64"/>
      <c r="M146" s="64"/>
      <c r="N146" s="96"/>
    </row>
    <row r="147" spans="1:14" x14ac:dyDescent="0.3">
      <c r="A147" s="66" t="s">
        <v>247</v>
      </c>
      <c r="B147" s="83" t="s">
        <v>1565</v>
      </c>
      <c r="C147" s="711">
        <v>0</v>
      </c>
      <c r="D147" s="711">
        <v>0</v>
      </c>
      <c r="E147" s="83"/>
      <c r="F147" s="203">
        <f t="shared" ref="F147" si="14">IF($C$155=0,"",IF(C147="[for completion]","",IF(C147="","",C147/$C$155)))</f>
        <v>0</v>
      </c>
      <c r="G147" s="203">
        <f t="shared" ref="G147" si="15">IF($D$155=0,"",IF(D147="[for completion]","",IF(D147="","",D147/$D$155)))</f>
        <v>0</v>
      </c>
      <c r="H147" s="64"/>
      <c r="L147" s="64"/>
      <c r="M147" s="64"/>
      <c r="N147" s="96"/>
    </row>
    <row r="148" spans="1:14" x14ac:dyDescent="0.3">
      <c r="A148" s="66" t="s">
        <v>248</v>
      </c>
      <c r="B148" s="83" t="s">
        <v>223</v>
      </c>
      <c r="C148" s="711">
        <v>0</v>
      </c>
      <c r="D148" s="711">
        <v>0</v>
      </c>
      <c r="E148" s="83"/>
      <c r="F148" s="203">
        <f t="shared" ref="F148:F154" si="16">IF($C$155=0,"",IF(C148="[for completion]","",IF(C148="","",C148/$C$155)))</f>
        <v>0</v>
      </c>
      <c r="G148" s="203">
        <f t="shared" ref="G148:G154" si="17">IF($D$155=0,"",IF(D148="[for completion]","",IF(D148="","",D148/$D$155)))</f>
        <v>0</v>
      </c>
      <c r="H148" s="64"/>
      <c r="L148" s="64"/>
      <c r="M148" s="64"/>
      <c r="N148" s="96"/>
    </row>
    <row r="149" spans="1:14" x14ac:dyDescent="0.3">
      <c r="A149" s="66" t="s">
        <v>249</v>
      </c>
      <c r="B149" s="83" t="s">
        <v>210</v>
      </c>
      <c r="C149" s="711">
        <v>0</v>
      </c>
      <c r="D149" s="711">
        <v>0</v>
      </c>
      <c r="E149" s="83"/>
      <c r="F149" s="203">
        <f t="shared" si="16"/>
        <v>0</v>
      </c>
      <c r="G149" s="203">
        <f t="shared" si="17"/>
        <v>0</v>
      </c>
      <c r="H149" s="64"/>
      <c r="L149" s="64"/>
      <c r="M149" s="64"/>
      <c r="N149" s="96"/>
    </row>
    <row r="150" spans="1:14" x14ac:dyDescent="0.3">
      <c r="A150" s="66" t="s">
        <v>250</v>
      </c>
      <c r="B150" s="181" t="s">
        <v>1560</v>
      </c>
      <c r="C150" s="711">
        <v>0</v>
      </c>
      <c r="D150" s="711">
        <v>0</v>
      </c>
      <c r="E150" s="83"/>
      <c r="F150" s="203">
        <f t="shared" si="16"/>
        <v>0</v>
      </c>
      <c r="G150" s="203">
        <f t="shared" si="17"/>
        <v>0</v>
      </c>
      <c r="H150" s="64"/>
      <c r="L150" s="64"/>
      <c r="M150" s="64"/>
      <c r="N150" s="96"/>
    </row>
    <row r="151" spans="1:14" x14ac:dyDescent="0.3">
      <c r="A151" s="66" t="s">
        <v>251</v>
      </c>
      <c r="B151" s="83" t="s">
        <v>225</v>
      </c>
      <c r="C151" s="711">
        <v>0</v>
      </c>
      <c r="D151" s="711">
        <v>0</v>
      </c>
      <c r="E151" s="83"/>
      <c r="F151" s="203">
        <f t="shared" si="16"/>
        <v>0</v>
      </c>
      <c r="G151" s="203">
        <f t="shared" si="17"/>
        <v>0</v>
      </c>
      <c r="H151" s="64"/>
      <c r="L151" s="64"/>
      <c r="M151" s="64"/>
      <c r="N151" s="96"/>
    </row>
    <row r="152" spans="1:14" x14ac:dyDescent="0.3">
      <c r="A152" s="66" t="s">
        <v>252</v>
      </c>
      <c r="B152" s="83" t="s">
        <v>227</v>
      </c>
      <c r="C152" s="711">
        <v>0</v>
      </c>
      <c r="D152" s="711">
        <v>0</v>
      </c>
      <c r="E152" s="83"/>
      <c r="F152" s="203">
        <f t="shared" si="16"/>
        <v>0</v>
      </c>
      <c r="G152" s="203">
        <f t="shared" si="17"/>
        <v>0</v>
      </c>
      <c r="H152" s="64"/>
      <c r="L152" s="64"/>
      <c r="M152" s="64"/>
      <c r="N152" s="96"/>
    </row>
    <row r="153" spans="1:14" x14ac:dyDescent="0.3">
      <c r="A153" s="66" t="s">
        <v>253</v>
      </c>
      <c r="B153" s="83" t="s">
        <v>1559</v>
      </c>
      <c r="C153" s="191">
        <v>2330.8249999999998</v>
      </c>
      <c r="D153" s="191">
        <v>0</v>
      </c>
      <c r="E153" s="83"/>
      <c r="F153" s="203">
        <f t="shared" si="16"/>
        <v>8.4131007928800419E-2</v>
      </c>
      <c r="G153" s="203">
        <f t="shared" si="17"/>
        <v>0</v>
      </c>
      <c r="H153" s="64"/>
      <c r="L153" s="64"/>
      <c r="M153" s="64"/>
      <c r="N153" s="96"/>
    </row>
    <row r="154" spans="1:14" x14ac:dyDescent="0.3">
      <c r="A154" s="66" t="s">
        <v>1562</v>
      </c>
      <c r="B154" s="83" t="s">
        <v>144</v>
      </c>
      <c r="C154" s="191">
        <v>0</v>
      </c>
      <c r="D154" s="191">
        <v>0</v>
      </c>
      <c r="E154" s="83"/>
      <c r="F154" s="203">
        <f t="shared" si="16"/>
        <v>0</v>
      </c>
      <c r="G154" s="203">
        <f t="shared" si="17"/>
        <v>0</v>
      </c>
      <c r="H154" s="64"/>
      <c r="L154" s="64"/>
      <c r="M154" s="64"/>
      <c r="N154" s="96"/>
    </row>
    <row r="155" spans="1:14" x14ac:dyDescent="0.3">
      <c r="A155" s="66" t="s">
        <v>1566</v>
      </c>
      <c r="B155" s="100" t="s">
        <v>146</v>
      </c>
      <c r="C155" s="191">
        <f>SUM(C138:C154)</f>
        <v>27704.707900000001</v>
      </c>
      <c r="D155" s="191">
        <f>SUM(D138:D154)</f>
        <v>27704.707900000001</v>
      </c>
      <c r="E155" s="83"/>
      <c r="F155" s="185">
        <f>SUM(F138:F154)</f>
        <v>1</v>
      </c>
      <c r="G155" s="185">
        <f>SUM(G138:G154)</f>
        <v>1</v>
      </c>
      <c r="H155" s="64"/>
      <c r="L155" s="64"/>
      <c r="M155" s="64"/>
      <c r="N155" s="96"/>
    </row>
    <row r="156" spans="1:14" outlineLevel="1" x14ac:dyDescent="0.3">
      <c r="A156" s="66" t="s">
        <v>254</v>
      </c>
      <c r="B156" s="95"/>
      <c r="C156" s="191"/>
      <c r="D156" s="191"/>
      <c r="E156" s="83"/>
      <c r="F156" s="203" t="str">
        <f>IF($C$155=0,"",IF(C156="[for completion]","",IF(C156="","",C156/$C$155)))</f>
        <v/>
      </c>
      <c r="G156" s="203" t="str">
        <f>IF($D$155=0,"",IF(D156="[for completion]","",IF(D156="","",D156/$D$155)))</f>
        <v/>
      </c>
      <c r="H156" s="64"/>
      <c r="L156" s="64"/>
      <c r="M156" s="64"/>
      <c r="N156" s="96"/>
    </row>
    <row r="157" spans="1:14" outlineLevel="1" x14ac:dyDescent="0.3">
      <c r="A157" s="66" t="s">
        <v>255</v>
      </c>
      <c r="B157" s="95"/>
      <c r="C157" s="191"/>
      <c r="D157" s="191"/>
      <c r="E157" s="83"/>
      <c r="F157" s="203" t="str">
        <f t="shared" ref="F157:F162" si="18">IF($C$155=0,"",IF(C157="[for completion]","",IF(C157="","",C157/$C$155)))</f>
        <v/>
      </c>
      <c r="G157" s="203" t="str">
        <f t="shared" ref="G157:G162" si="19">IF($D$155=0,"",IF(D157="[for completion]","",IF(D157="","",D157/$D$155)))</f>
        <v/>
      </c>
      <c r="H157" s="64"/>
      <c r="L157" s="64"/>
      <c r="M157" s="64"/>
      <c r="N157" s="96"/>
    </row>
    <row r="158" spans="1:14" outlineLevel="1" x14ac:dyDescent="0.3">
      <c r="A158" s="66" t="s">
        <v>256</v>
      </c>
      <c r="B158" s="95"/>
      <c r="C158" s="191"/>
      <c r="D158" s="191"/>
      <c r="E158" s="83"/>
      <c r="F158" s="203" t="str">
        <f t="shared" si="18"/>
        <v/>
      </c>
      <c r="G158" s="203" t="str">
        <f t="shared" si="19"/>
        <v/>
      </c>
      <c r="H158" s="64"/>
      <c r="L158" s="64"/>
      <c r="M158" s="64"/>
      <c r="N158" s="96"/>
    </row>
    <row r="159" spans="1:14" outlineLevel="1" x14ac:dyDescent="0.3">
      <c r="A159" s="66" t="s">
        <v>257</v>
      </c>
      <c r="B159" s="95"/>
      <c r="C159" s="191"/>
      <c r="D159" s="191"/>
      <c r="E159" s="83"/>
      <c r="F159" s="203" t="str">
        <f t="shared" si="18"/>
        <v/>
      </c>
      <c r="G159" s="203" t="str">
        <f t="shared" si="19"/>
        <v/>
      </c>
      <c r="H159" s="64"/>
      <c r="L159" s="64"/>
      <c r="M159" s="64"/>
      <c r="N159" s="96"/>
    </row>
    <row r="160" spans="1:14" outlineLevel="1" x14ac:dyDescent="0.3">
      <c r="A160" s="66" t="s">
        <v>258</v>
      </c>
      <c r="B160" s="95"/>
      <c r="C160" s="191"/>
      <c r="D160" s="191"/>
      <c r="E160" s="83"/>
      <c r="F160" s="203" t="str">
        <f t="shared" si="18"/>
        <v/>
      </c>
      <c r="G160" s="203" t="str">
        <f t="shared" si="19"/>
        <v/>
      </c>
      <c r="H160" s="64"/>
      <c r="L160" s="64"/>
      <c r="M160" s="64"/>
      <c r="N160" s="96"/>
    </row>
    <row r="161" spans="1:14" outlineLevel="1" x14ac:dyDescent="0.3">
      <c r="A161" s="66" t="s">
        <v>259</v>
      </c>
      <c r="B161" s="95"/>
      <c r="C161" s="191"/>
      <c r="D161" s="191"/>
      <c r="E161" s="83"/>
      <c r="F161" s="203" t="str">
        <f t="shared" si="18"/>
        <v/>
      </c>
      <c r="G161" s="203" t="str">
        <f t="shared" si="19"/>
        <v/>
      </c>
      <c r="H161" s="64"/>
      <c r="L161" s="64"/>
      <c r="M161" s="64"/>
      <c r="N161" s="96"/>
    </row>
    <row r="162" spans="1:14" outlineLevel="1" x14ac:dyDescent="0.3">
      <c r="A162" s="66" t="s">
        <v>260</v>
      </c>
      <c r="B162" s="95"/>
      <c r="C162" s="191"/>
      <c r="D162" s="191"/>
      <c r="E162" s="83"/>
      <c r="F162" s="203" t="str">
        <f t="shared" si="18"/>
        <v/>
      </c>
      <c r="G162" s="203" t="str">
        <f t="shared" si="19"/>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1">
        <v>19134.8079</v>
      </c>
      <c r="D164" s="191">
        <v>0</v>
      </c>
      <c r="E164" s="104"/>
      <c r="F164" s="203">
        <f>IF($C$167=0,"",IF(C164="[for completion]","",IF(C164="","",C164/$C$167)))</f>
        <v>0.69066990235258896</v>
      </c>
      <c r="G164" s="203">
        <f>IF($D$167=0,"",IF(D164="[for completion]","",IF(D164="","",D164/$D$167)))</f>
        <v>0</v>
      </c>
      <c r="H164" s="64"/>
      <c r="L164" s="64"/>
      <c r="M164" s="64"/>
      <c r="N164" s="96"/>
    </row>
    <row r="165" spans="1:14" x14ac:dyDescent="0.3">
      <c r="A165" s="66" t="s">
        <v>265</v>
      </c>
      <c r="B165" s="64" t="s">
        <v>266</v>
      </c>
      <c r="C165" s="191">
        <v>8569.9</v>
      </c>
      <c r="D165" s="191">
        <v>27704.707900000001</v>
      </c>
      <c r="E165" s="104"/>
      <c r="F165" s="203">
        <f t="shared" ref="F165:F166" si="20">IF($C$167=0,"",IF(C165="[for completion]","",IF(C165="","",C165/$C$167)))</f>
        <v>0.30933009764741098</v>
      </c>
      <c r="G165" s="203">
        <f t="shared" ref="G165:G166" si="21">IF($D$167=0,"",IF(D165="[for completion]","",IF(D165="","",D165/$D$167)))</f>
        <v>1</v>
      </c>
      <c r="H165" s="64"/>
      <c r="L165" s="64"/>
      <c r="M165" s="64"/>
      <c r="N165" s="96"/>
    </row>
    <row r="166" spans="1:14" x14ac:dyDescent="0.3">
      <c r="A166" s="66" t="s">
        <v>267</v>
      </c>
      <c r="B166" s="64" t="s">
        <v>144</v>
      </c>
      <c r="C166" s="191">
        <v>0</v>
      </c>
      <c r="D166" s="191">
        <v>0</v>
      </c>
      <c r="E166" s="104"/>
      <c r="F166" s="203">
        <f t="shared" si="20"/>
        <v>0</v>
      </c>
      <c r="G166" s="203">
        <f t="shared" si="21"/>
        <v>0</v>
      </c>
      <c r="H166" s="64"/>
      <c r="L166" s="64"/>
      <c r="M166" s="64"/>
      <c r="N166" s="96"/>
    </row>
    <row r="167" spans="1:14" x14ac:dyDescent="0.3">
      <c r="A167" s="66" t="s">
        <v>268</v>
      </c>
      <c r="B167" s="105" t="s">
        <v>146</v>
      </c>
      <c r="C167" s="206">
        <f>SUM(C164:C166)</f>
        <v>27704.707900000001</v>
      </c>
      <c r="D167" s="206">
        <f>SUM(D164:D166)</f>
        <v>27704.707900000001</v>
      </c>
      <c r="E167" s="104"/>
      <c r="F167" s="205">
        <f>SUM(F164:F166)</f>
        <v>1</v>
      </c>
      <c r="G167" s="205">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3" t="str">
        <f>IF($C$179=0,"",IF(C174="[for completion]","",C174/$C$179))</f>
        <v/>
      </c>
      <c r="G174" s="92"/>
      <c r="H174" s="64"/>
      <c r="L174" s="64"/>
      <c r="M174" s="64"/>
      <c r="N174" s="96"/>
    </row>
    <row r="175" spans="1:14" ht="30.75" customHeight="1" x14ac:dyDescent="0.3">
      <c r="A175" s="66" t="s">
        <v>9</v>
      </c>
      <c r="B175" s="83" t="s">
        <v>1399</v>
      </c>
      <c r="C175" s="191">
        <v>0</v>
      </c>
      <c r="E175" s="94"/>
      <c r="F175" s="203" t="str">
        <f>IF($C$179=0,"",IF(C175="[for completion]","",C175/$C$179))</f>
        <v/>
      </c>
      <c r="G175" s="92"/>
      <c r="H175" s="64"/>
      <c r="L175" s="64"/>
      <c r="M175" s="64"/>
      <c r="N175" s="96"/>
    </row>
    <row r="176" spans="1:14" x14ac:dyDescent="0.3">
      <c r="A176" s="66" t="s">
        <v>278</v>
      </c>
      <c r="B176" s="83" t="s">
        <v>279</v>
      </c>
      <c r="C176" s="191">
        <v>0</v>
      </c>
      <c r="E176" s="94"/>
      <c r="F176" s="203"/>
      <c r="G176" s="92"/>
      <c r="H176" s="64"/>
      <c r="L176" s="64"/>
      <c r="M176" s="64"/>
      <c r="N176" s="96"/>
    </row>
    <row r="177" spans="1:14" x14ac:dyDescent="0.3">
      <c r="A177" s="66" t="s">
        <v>280</v>
      </c>
      <c r="B177" s="83" t="s">
        <v>281</v>
      </c>
      <c r="C177" s="191">
        <v>0</v>
      </c>
      <c r="E177" s="94"/>
      <c r="F177" s="203" t="str">
        <f t="shared" ref="F177:F187" si="22">IF($C$179=0,"",IF(C177="[for completion]","",C177/$C$179))</f>
        <v/>
      </c>
      <c r="G177" s="92"/>
      <c r="H177" s="64"/>
      <c r="L177" s="64"/>
      <c r="M177" s="64"/>
      <c r="N177" s="96"/>
    </row>
    <row r="178" spans="1:14" x14ac:dyDescent="0.3">
      <c r="A178" s="66" t="s">
        <v>282</v>
      </c>
      <c r="B178" s="83" t="s">
        <v>144</v>
      </c>
      <c r="C178" s="191">
        <v>0</v>
      </c>
      <c r="E178" s="94"/>
      <c r="F178" s="203" t="str">
        <f t="shared" si="22"/>
        <v/>
      </c>
      <c r="G178" s="92"/>
      <c r="H178" s="64"/>
      <c r="L178" s="64"/>
      <c r="M178" s="64"/>
      <c r="N178" s="96"/>
    </row>
    <row r="179" spans="1:14" x14ac:dyDescent="0.3">
      <c r="A179" s="66" t="s">
        <v>10</v>
      </c>
      <c r="B179" s="100" t="s">
        <v>146</v>
      </c>
      <c r="C179" s="193">
        <f>SUM(C174:C178)</f>
        <v>0</v>
      </c>
      <c r="E179" s="94"/>
      <c r="F179" s="204">
        <f>SUM(F174:F178)</f>
        <v>0</v>
      </c>
      <c r="G179" s="92"/>
      <c r="H179" s="64"/>
      <c r="L179" s="64"/>
      <c r="M179" s="64"/>
      <c r="N179" s="96"/>
    </row>
    <row r="180" spans="1:14" outlineLevel="1" x14ac:dyDescent="0.3">
      <c r="A180" s="66" t="s">
        <v>283</v>
      </c>
      <c r="B180" s="106"/>
      <c r="C180" s="191"/>
      <c r="E180" s="94"/>
      <c r="F180" s="203" t="str">
        <f t="shared" si="22"/>
        <v/>
      </c>
      <c r="G180" s="92"/>
      <c r="H180" s="64"/>
      <c r="L180" s="64"/>
      <c r="M180" s="64"/>
      <c r="N180" s="96"/>
    </row>
    <row r="181" spans="1:14" s="106" customFormat="1" outlineLevel="1" x14ac:dyDescent="0.3">
      <c r="A181" s="66" t="s">
        <v>284</v>
      </c>
      <c r="C181" s="207"/>
      <c r="F181" s="203" t="str">
        <f t="shared" si="22"/>
        <v/>
      </c>
    </row>
    <row r="182" spans="1:14" outlineLevel="1" x14ac:dyDescent="0.3">
      <c r="A182" s="66" t="s">
        <v>285</v>
      </c>
      <c r="B182" s="106"/>
      <c r="C182" s="191"/>
      <c r="E182" s="94"/>
      <c r="F182" s="203" t="str">
        <f t="shared" si="22"/>
        <v/>
      </c>
      <c r="G182" s="92"/>
      <c r="H182" s="64"/>
      <c r="L182" s="64"/>
      <c r="M182" s="64"/>
      <c r="N182" s="96"/>
    </row>
    <row r="183" spans="1:14" outlineLevel="1" x14ac:dyDescent="0.3">
      <c r="A183" s="66" t="s">
        <v>286</v>
      </c>
      <c r="B183" s="106"/>
      <c r="C183" s="191"/>
      <c r="E183" s="94"/>
      <c r="F183" s="203" t="str">
        <f t="shared" si="22"/>
        <v/>
      </c>
      <c r="G183" s="92"/>
      <c r="H183" s="64"/>
      <c r="L183" s="64"/>
      <c r="M183" s="64"/>
      <c r="N183" s="96"/>
    </row>
    <row r="184" spans="1:14" s="106" customFormat="1" outlineLevel="1" x14ac:dyDescent="0.3">
      <c r="A184" s="66" t="s">
        <v>287</v>
      </c>
      <c r="C184" s="207"/>
      <c r="F184" s="203" t="str">
        <f t="shared" si="22"/>
        <v/>
      </c>
    </row>
    <row r="185" spans="1:14" outlineLevel="1" x14ac:dyDescent="0.3">
      <c r="A185" s="66" t="s">
        <v>288</v>
      </c>
      <c r="B185" s="106"/>
      <c r="C185" s="191"/>
      <c r="E185" s="94"/>
      <c r="F185" s="203" t="str">
        <f t="shared" si="22"/>
        <v/>
      </c>
      <c r="G185" s="92"/>
      <c r="H185" s="64"/>
      <c r="L185" s="64"/>
      <c r="M185" s="64"/>
      <c r="N185" s="96"/>
    </row>
    <row r="186" spans="1:14" outlineLevel="1" x14ac:dyDescent="0.3">
      <c r="A186" s="66" t="s">
        <v>289</v>
      </c>
      <c r="B186" s="106"/>
      <c r="C186" s="191"/>
      <c r="E186" s="94"/>
      <c r="F186" s="203" t="str">
        <f t="shared" si="22"/>
        <v/>
      </c>
      <c r="G186" s="92"/>
      <c r="H186" s="64"/>
      <c r="L186" s="64"/>
      <c r="M186" s="64"/>
      <c r="N186" s="96"/>
    </row>
    <row r="187" spans="1:14" outlineLevel="1" x14ac:dyDescent="0.3">
      <c r="A187" s="66" t="s">
        <v>290</v>
      </c>
      <c r="B187" s="106"/>
      <c r="C187" s="191"/>
      <c r="E187" s="94"/>
      <c r="F187" s="203" t="str">
        <f t="shared" si="22"/>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3" t="str">
        <f t="shared" ref="F193:F206" si="23">IF($C$208=0,"",IF(C193="[for completion]","",C193/$C$208))</f>
        <v/>
      </c>
      <c r="G193" s="92"/>
      <c r="H193" s="64"/>
      <c r="L193" s="64"/>
      <c r="M193" s="64"/>
      <c r="N193" s="96"/>
    </row>
    <row r="194" spans="1:14" x14ac:dyDescent="0.3">
      <c r="A194" s="66" t="s">
        <v>298</v>
      </c>
      <c r="B194" s="83" t="s">
        <v>299</v>
      </c>
      <c r="C194" s="251">
        <v>0</v>
      </c>
      <c r="E194" s="94"/>
      <c r="F194" s="203" t="str">
        <f t="shared" si="23"/>
        <v/>
      </c>
      <c r="G194" s="94"/>
      <c r="H194" s="64"/>
      <c r="L194" s="64"/>
      <c r="M194" s="64"/>
      <c r="N194" s="96"/>
    </row>
    <row r="195" spans="1:14" x14ac:dyDescent="0.3">
      <c r="A195" s="66" t="s">
        <v>300</v>
      </c>
      <c r="B195" s="83" t="s">
        <v>301</v>
      </c>
      <c r="C195" s="251">
        <v>0</v>
      </c>
      <c r="E195" s="94"/>
      <c r="F195" s="203" t="str">
        <f t="shared" si="23"/>
        <v/>
      </c>
      <c r="G195" s="94"/>
      <c r="H195" s="64"/>
      <c r="L195" s="64"/>
      <c r="M195" s="64"/>
      <c r="N195" s="96"/>
    </row>
    <row r="196" spans="1:14" x14ac:dyDescent="0.3">
      <c r="A196" s="66" t="s">
        <v>302</v>
      </c>
      <c r="B196" s="83" t="s">
        <v>303</v>
      </c>
      <c r="C196" s="251">
        <v>0</v>
      </c>
      <c r="E196" s="94"/>
      <c r="F196" s="203" t="str">
        <f t="shared" si="23"/>
        <v/>
      </c>
      <c r="G196" s="94"/>
      <c r="H196" s="64"/>
      <c r="L196" s="64"/>
      <c r="M196" s="64"/>
      <c r="N196" s="96"/>
    </row>
    <row r="197" spans="1:14" x14ac:dyDescent="0.3">
      <c r="A197" s="66" t="s">
        <v>304</v>
      </c>
      <c r="B197" s="83" t="s">
        <v>305</v>
      </c>
      <c r="C197" s="251">
        <v>0</v>
      </c>
      <c r="E197" s="94"/>
      <c r="F197" s="203" t="str">
        <f t="shared" si="23"/>
        <v/>
      </c>
      <c r="G197" s="94"/>
      <c r="H197" s="64"/>
      <c r="L197" s="64"/>
      <c r="M197" s="64"/>
      <c r="N197" s="96"/>
    </row>
    <row r="198" spans="1:14" x14ac:dyDescent="0.3">
      <c r="A198" s="66" t="s">
        <v>306</v>
      </c>
      <c r="B198" s="83" t="s">
        <v>307</v>
      </c>
      <c r="C198" s="251">
        <v>0</v>
      </c>
      <c r="E198" s="94"/>
      <c r="F198" s="203" t="str">
        <f t="shared" si="23"/>
        <v/>
      </c>
      <c r="G198" s="94"/>
      <c r="H198" s="64"/>
      <c r="L198" s="64"/>
      <c r="M198" s="64"/>
      <c r="N198" s="96"/>
    </row>
    <row r="199" spans="1:14" x14ac:dyDescent="0.3">
      <c r="A199" s="66" t="s">
        <v>308</v>
      </c>
      <c r="B199" s="83" t="s">
        <v>309</v>
      </c>
      <c r="C199" s="251">
        <v>0</v>
      </c>
      <c r="E199" s="94"/>
      <c r="F199" s="203" t="str">
        <f t="shared" si="23"/>
        <v/>
      </c>
      <c r="G199" s="94"/>
      <c r="H199" s="64"/>
      <c r="L199" s="64"/>
      <c r="M199" s="64"/>
      <c r="N199" s="96"/>
    </row>
    <row r="200" spans="1:14" x14ac:dyDescent="0.3">
      <c r="A200" s="66" t="s">
        <v>310</v>
      </c>
      <c r="B200" s="83" t="s">
        <v>12</v>
      </c>
      <c r="C200" s="251">
        <v>0</v>
      </c>
      <c r="E200" s="94"/>
      <c r="F200" s="203" t="str">
        <f t="shared" si="23"/>
        <v/>
      </c>
      <c r="G200" s="94"/>
      <c r="H200" s="64"/>
      <c r="L200" s="64"/>
      <c r="M200" s="64"/>
      <c r="N200" s="96"/>
    </row>
    <row r="201" spans="1:14" x14ac:dyDescent="0.3">
      <c r="A201" s="66" t="s">
        <v>311</v>
      </c>
      <c r="B201" s="83" t="s">
        <v>312</v>
      </c>
      <c r="C201" s="251">
        <v>0</v>
      </c>
      <c r="E201" s="94"/>
      <c r="F201" s="203" t="str">
        <f t="shared" si="23"/>
        <v/>
      </c>
      <c r="G201" s="94"/>
      <c r="H201" s="64"/>
      <c r="L201" s="64"/>
      <c r="M201" s="64"/>
      <c r="N201" s="96"/>
    </row>
    <row r="202" spans="1:14" x14ac:dyDescent="0.3">
      <c r="A202" s="66" t="s">
        <v>313</v>
      </c>
      <c r="B202" s="83" t="s">
        <v>314</v>
      </c>
      <c r="C202" s="251">
        <v>0</v>
      </c>
      <c r="E202" s="94"/>
      <c r="F202" s="203" t="str">
        <f t="shared" si="23"/>
        <v/>
      </c>
      <c r="G202" s="94"/>
      <c r="H202" s="64"/>
      <c r="L202" s="64"/>
      <c r="M202" s="64"/>
      <c r="N202" s="96"/>
    </row>
    <row r="203" spans="1:14" x14ac:dyDescent="0.3">
      <c r="A203" s="66" t="s">
        <v>315</v>
      </c>
      <c r="B203" s="83" t="s">
        <v>316</v>
      </c>
      <c r="C203" s="251">
        <v>0</v>
      </c>
      <c r="E203" s="94"/>
      <c r="F203" s="203" t="str">
        <f t="shared" si="23"/>
        <v/>
      </c>
      <c r="G203" s="94"/>
      <c r="H203" s="64"/>
      <c r="L203" s="64"/>
      <c r="M203" s="64"/>
      <c r="N203" s="96"/>
    </row>
    <row r="204" spans="1:14" x14ac:dyDescent="0.3">
      <c r="A204" s="66" t="s">
        <v>317</v>
      </c>
      <c r="B204" s="83" t="s">
        <v>318</v>
      </c>
      <c r="C204" s="251">
        <v>0</v>
      </c>
      <c r="E204" s="94"/>
      <c r="F204" s="203" t="str">
        <f t="shared" si="23"/>
        <v/>
      </c>
      <c r="G204" s="94"/>
      <c r="H204" s="64"/>
      <c r="L204" s="64"/>
      <c r="M204" s="64"/>
      <c r="N204" s="96"/>
    </row>
    <row r="205" spans="1:14" x14ac:dyDescent="0.3">
      <c r="A205" s="66" t="s">
        <v>319</v>
      </c>
      <c r="B205" s="83" t="s">
        <v>320</v>
      </c>
      <c r="C205" s="251">
        <v>0</v>
      </c>
      <c r="E205" s="94"/>
      <c r="F205" s="203" t="str">
        <f t="shared" si="23"/>
        <v/>
      </c>
      <c r="G205" s="94"/>
      <c r="H205" s="64"/>
      <c r="L205" s="64"/>
      <c r="M205" s="64"/>
      <c r="N205" s="96"/>
    </row>
    <row r="206" spans="1:14" x14ac:dyDescent="0.3">
      <c r="A206" s="66" t="s">
        <v>321</v>
      </c>
      <c r="B206" s="83" t="s">
        <v>144</v>
      </c>
      <c r="C206" s="251">
        <v>0</v>
      </c>
      <c r="E206" s="94"/>
      <c r="F206" s="203" t="str">
        <f t="shared" si="23"/>
        <v/>
      </c>
      <c r="G206" s="94"/>
      <c r="H206" s="64"/>
      <c r="L206" s="64"/>
      <c r="M206" s="64"/>
      <c r="N206" s="96"/>
    </row>
    <row r="207" spans="1:14" x14ac:dyDescent="0.3">
      <c r="A207" s="66" t="s">
        <v>322</v>
      </c>
      <c r="B207" s="93" t="s">
        <v>323</v>
      </c>
      <c r="C207" s="251">
        <v>0</v>
      </c>
      <c r="E207" s="94"/>
      <c r="F207" s="203"/>
      <c r="G207" s="94"/>
      <c r="H207" s="64"/>
      <c r="L207" s="64"/>
      <c r="M207" s="64"/>
      <c r="N207" s="96"/>
    </row>
    <row r="208" spans="1:14" x14ac:dyDescent="0.3">
      <c r="A208" s="66" t="s">
        <v>324</v>
      </c>
      <c r="B208" s="100" t="s">
        <v>146</v>
      </c>
      <c r="C208" s="193">
        <f>SUM(C193:C206)</f>
        <v>0</v>
      </c>
      <c r="D208" s="83"/>
      <c r="E208" s="94"/>
      <c r="F208" s="204">
        <f>SUM(F193:F206)</f>
        <v>0</v>
      </c>
      <c r="G208" s="94"/>
      <c r="H208" s="64"/>
      <c r="L208" s="64"/>
      <c r="M208" s="64"/>
      <c r="N208" s="96"/>
    </row>
    <row r="209" spans="1:14" outlineLevel="1" x14ac:dyDescent="0.3">
      <c r="A209" s="66" t="s">
        <v>325</v>
      </c>
      <c r="B209" s="95"/>
      <c r="C209" s="191"/>
      <c r="E209" s="94"/>
      <c r="F209" s="203" t="str">
        <f>IF($C$208=0,"",IF(C209="[for completion]","",C209/$C$208))</f>
        <v/>
      </c>
      <c r="G209" s="94"/>
      <c r="H209" s="64"/>
      <c r="L209" s="64"/>
      <c r="M209" s="64"/>
      <c r="N209" s="96"/>
    </row>
    <row r="210" spans="1:14" outlineLevel="1" x14ac:dyDescent="0.3">
      <c r="A210" s="66" t="s">
        <v>326</v>
      </c>
      <c r="B210" s="95"/>
      <c r="C210" s="191"/>
      <c r="E210" s="94"/>
      <c r="F210" s="203" t="str">
        <f t="shared" ref="F210:F215" si="24">IF($C$208=0,"",IF(C210="[for completion]","",C210/$C$208))</f>
        <v/>
      </c>
      <c r="G210" s="94"/>
      <c r="H210" s="64"/>
      <c r="L210" s="64"/>
      <c r="M210" s="64"/>
      <c r="N210" s="96"/>
    </row>
    <row r="211" spans="1:14" outlineLevel="1" x14ac:dyDescent="0.3">
      <c r="A211" s="66" t="s">
        <v>327</v>
      </c>
      <c r="B211" s="95"/>
      <c r="C211" s="191"/>
      <c r="E211" s="94"/>
      <c r="F211" s="203" t="str">
        <f t="shared" si="24"/>
        <v/>
      </c>
      <c r="G211" s="94"/>
      <c r="H211" s="64"/>
      <c r="L211" s="64"/>
      <c r="M211" s="64"/>
      <c r="N211" s="96"/>
    </row>
    <row r="212" spans="1:14" outlineLevel="1" x14ac:dyDescent="0.3">
      <c r="A212" s="66" t="s">
        <v>328</v>
      </c>
      <c r="B212" s="95"/>
      <c r="C212" s="191"/>
      <c r="E212" s="94"/>
      <c r="F212" s="203" t="str">
        <f t="shared" si="24"/>
        <v/>
      </c>
      <c r="G212" s="94"/>
      <c r="H212" s="64"/>
      <c r="L212" s="64"/>
      <c r="M212" s="64"/>
      <c r="N212" s="96"/>
    </row>
    <row r="213" spans="1:14" outlineLevel="1" x14ac:dyDescent="0.3">
      <c r="A213" s="66" t="s">
        <v>329</v>
      </c>
      <c r="B213" s="95"/>
      <c r="C213" s="191"/>
      <c r="E213" s="94"/>
      <c r="F213" s="203" t="str">
        <f t="shared" si="24"/>
        <v/>
      </c>
      <c r="G213" s="94"/>
      <c r="H213" s="64"/>
      <c r="L213" s="64"/>
      <c r="M213" s="64"/>
      <c r="N213" s="96"/>
    </row>
    <row r="214" spans="1:14" outlineLevel="1" x14ac:dyDescent="0.3">
      <c r="A214" s="66" t="s">
        <v>330</v>
      </c>
      <c r="B214" s="95"/>
      <c r="C214" s="191"/>
      <c r="E214" s="94"/>
      <c r="F214" s="203" t="str">
        <f t="shared" si="24"/>
        <v/>
      </c>
      <c r="G214" s="94"/>
      <c r="H214" s="64"/>
      <c r="L214" s="64"/>
      <c r="M214" s="64"/>
      <c r="N214" s="96"/>
    </row>
    <row r="215" spans="1:14" outlineLevel="1" x14ac:dyDescent="0.3">
      <c r="A215" s="66" t="s">
        <v>331</v>
      </c>
      <c r="B215" s="95"/>
      <c r="C215" s="191"/>
      <c r="E215" s="94"/>
      <c r="F215" s="203" t="str">
        <f t="shared" si="24"/>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367">
        <v>0</v>
      </c>
      <c r="E217" s="104"/>
      <c r="F217" s="203">
        <f>IF($C$38=0,"",IF(C217="[for completion]","",IF(C217="","",C217/$C$38)))</f>
        <v>0</v>
      </c>
      <c r="G217" s="203">
        <f>IF($C$39=0,"",IF(C217="[for completion]","",IF(C217="","",C217/$C$39)))</f>
        <v>0</v>
      </c>
      <c r="H217" s="64"/>
      <c r="L217" s="64"/>
      <c r="M217" s="64"/>
      <c r="N217" s="96"/>
    </row>
    <row r="218" spans="1:14" x14ac:dyDescent="0.3">
      <c r="A218" s="66" t="s">
        <v>335</v>
      </c>
      <c r="B218" s="62" t="s">
        <v>336</v>
      </c>
      <c r="C218" s="367">
        <v>0</v>
      </c>
      <c r="E218" s="104"/>
      <c r="F218" s="203">
        <f t="shared" ref="F218:F219" si="25">IF($C$38=0,"",IF(C218="[for completion]","",IF(C218="","",C218/$C$38)))</f>
        <v>0</v>
      </c>
      <c r="G218" s="203">
        <f t="shared" ref="G218:G219" si="26">IF($C$39=0,"",IF(C218="[for completion]","",IF(C218="","",C218/$C$39)))</f>
        <v>0</v>
      </c>
      <c r="H218" s="64"/>
      <c r="L218" s="64"/>
      <c r="M218" s="64"/>
      <c r="N218" s="96"/>
    </row>
    <row r="219" spans="1:14" x14ac:dyDescent="0.3">
      <c r="A219" s="66" t="s">
        <v>337</v>
      </c>
      <c r="B219" s="62" t="s">
        <v>144</v>
      </c>
      <c r="C219" s="367">
        <v>0</v>
      </c>
      <c r="E219" s="104"/>
      <c r="F219" s="203">
        <f t="shared" si="25"/>
        <v>0</v>
      </c>
      <c r="G219" s="203">
        <f t="shared" si="26"/>
        <v>0</v>
      </c>
      <c r="H219" s="64"/>
      <c r="L219" s="64"/>
      <c r="M219" s="64"/>
      <c r="N219" s="96"/>
    </row>
    <row r="220" spans="1:14" x14ac:dyDescent="0.3">
      <c r="A220" s="66" t="s">
        <v>338</v>
      </c>
      <c r="B220" s="100" t="s">
        <v>146</v>
      </c>
      <c r="C220" s="191">
        <f>SUM(C217:C219)</f>
        <v>0</v>
      </c>
      <c r="E220" s="104"/>
      <c r="F220" s="185">
        <f>SUM(F217:F219)</f>
        <v>0</v>
      </c>
      <c r="G220" s="185">
        <f>SUM(G217:G219)</f>
        <v>0</v>
      </c>
      <c r="H220" s="64"/>
      <c r="L220" s="64"/>
      <c r="M220" s="64"/>
      <c r="N220" s="96"/>
    </row>
    <row r="221" spans="1:14" outlineLevel="1" x14ac:dyDescent="0.3">
      <c r="A221" s="66" t="s">
        <v>339</v>
      </c>
      <c r="B221" s="95"/>
      <c r="C221" s="191"/>
      <c r="E221" s="104"/>
      <c r="F221" s="203" t="str">
        <f t="shared" ref="F221:F227" si="27">IF($C$38=0,"",IF(C221="[for completion]","",IF(C221="","",C221/$C$38)))</f>
        <v/>
      </c>
      <c r="G221" s="203" t="str">
        <f t="shared" ref="G221:G227" si="28">IF($C$39=0,"",IF(C221="[for completion]","",IF(C221="","",C221/$C$39)))</f>
        <v/>
      </c>
      <c r="H221" s="64"/>
      <c r="L221" s="64"/>
      <c r="M221" s="64"/>
      <c r="N221" s="96"/>
    </row>
    <row r="222" spans="1:14" outlineLevel="1" x14ac:dyDescent="0.3">
      <c r="A222" s="66" t="s">
        <v>340</v>
      </c>
      <c r="B222" s="95"/>
      <c r="C222" s="191"/>
      <c r="E222" s="104"/>
      <c r="F222" s="203" t="str">
        <f t="shared" si="27"/>
        <v/>
      </c>
      <c r="G222" s="203" t="str">
        <f t="shared" si="28"/>
        <v/>
      </c>
      <c r="H222" s="64"/>
      <c r="L222" s="64"/>
      <c r="M222" s="64"/>
      <c r="N222" s="96"/>
    </row>
    <row r="223" spans="1:14" outlineLevel="1" x14ac:dyDescent="0.3">
      <c r="A223" s="66" t="s">
        <v>341</v>
      </c>
      <c r="B223" s="95"/>
      <c r="C223" s="191"/>
      <c r="E223" s="104"/>
      <c r="F223" s="203" t="str">
        <f t="shared" si="27"/>
        <v/>
      </c>
      <c r="G223" s="203" t="str">
        <f t="shared" si="28"/>
        <v/>
      </c>
      <c r="H223" s="64"/>
      <c r="L223" s="64"/>
      <c r="M223" s="64"/>
      <c r="N223" s="96"/>
    </row>
    <row r="224" spans="1:14" outlineLevel="1" x14ac:dyDescent="0.3">
      <c r="A224" s="66" t="s">
        <v>342</v>
      </c>
      <c r="B224" s="95"/>
      <c r="C224" s="191"/>
      <c r="E224" s="104"/>
      <c r="F224" s="203" t="str">
        <f t="shared" si="27"/>
        <v/>
      </c>
      <c r="G224" s="203" t="str">
        <f t="shared" si="28"/>
        <v/>
      </c>
      <c r="H224" s="64"/>
      <c r="L224" s="64"/>
      <c r="M224" s="64"/>
      <c r="N224" s="96"/>
    </row>
    <row r="225" spans="1:14" outlineLevel="1" x14ac:dyDescent="0.3">
      <c r="A225" s="66" t="s">
        <v>343</v>
      </c>
      <c r="B225" s="95"/>
      <c r="C225" s="191"/>
      <c r="E225" s="104"/>
      <c r="F225" s="203" t="str">
        <f t="shared" si="27"/>
        <v/>
      </c>
      <c r="G225" s="203" t="str">
        <f t="shared" si="28"/>
        <v/>
      </c>
      <c r="H225" s="64"/>
      <c r="L225" s="64"/>
      <c r="M225" s="64"/>
    </row>
    <row r="226" spans="1:14" outlineLevel="1" x14ac:dyDescent="0.3">
      <c r="A226" s="66" t="s">
        <v>344</v>
      </c>
      <c r="B226" s="95"/>
      <c r="C226" s="191"/>
      <c r="E226" s="83"/>
      <c r="F226" s="203" t="str">
        <f t="shared" si="27"/>
        <v/>
      </c>
      <c r="G226" s="203" t="str">
        <f t="shared" si="28"/>
        <v/>
      </c>
      <c r="H226" s="64"/>
      <c r="L226" s="64"/>
      <c r="M226" s="64"/>
    </row>
    <row r="227" spans="1:14" outlineLevel="1" x14ac:dyDescent="0.3">
      <c r="A227" s="66" t="s">
        <v>345</v>
      </c>
      <c r="B227" s="95"/>
      <c r="C227" s="191"/>
      <c r="E227" s="104"/>
      <c r="F227" s="203" t="str">
        <f t="shared" si="27"/>
        <v/>
      </c>
      <c r="G227" s="203" t="str">
        <f t="shared" si="28"/>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372" t="s">
        <v>3063</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1402</v>
      </c>
      <c r="C231" s="191">
        <v>33907.923935789717</v>
      </c>
      <c r="E231" s="83"/>
      <c r="H231" s="64"/>
      <c r="L231" s="64"/>
      <c r="M231" s="64"/>
    </row>
    <row r="232" spans="1:14" x14ac:dyDescent="0.3">
      <c r="A232" s="66" t="s">
        <v>350</v>
      </c>
      <c r="B232" s="107" t="s">
        <v>351</v>
      </c>
      <c r="C232" s="711" t="s">
        <v>3064</v>
      </c>
      <c r="E232" s="83"/>
      <c r="H232" s="64"/>
      <c r="L232" s="64"/>
      <c r="M232" s="64"/>
    </row>
    <row r="233" spans="1:14" x14ac:dyDescent="0.3">
      <c r="A233" s="66" t="s">
        <v>352</v>
      </c>
      <c r="B233" s="107" t="s">
        <v>353</v>
      </c>
      <c r="C233" s="711" t="s">
        <v>3064</v>
      </c>
      <c r="E233" s="83"/>
      <c r="H233" s="64"/>
      <c r="L233" s="64"/>
      <c r="M233" s="64"/>
    </row>
    <row r="234" spans="1:14" outlineLevel="1" x14ac:dyDescent="0.3">
      <c r="A234" s="66" t="s">
        <v>354</v>
      </c>
      <c r="B234" s="81" t="s">
        <v>355</v>
      </c>
      <c r="C234" s="713" t="s">
        <v>1231</v>
      </c>
      <c r="D234" s="83"/>
      <c r="E234" s="83"/>
      <c r="H234" s="64"/>
      <c r="L234" s="64"/>
      <c r="M234" s="64"/>
    </row>
    <row r="235" spans="1:14" outlineLevel="1" x14ac:dyDescent="0.3">
      <c r="A235" s="66" t="s">
        <v>356</v>
      </c>
      <c r="B235" s="81" t="s">
        <v>357</v>
      </c>
      <c r="C235" s="193">
        <v>24204.707900000001</v>
      </c>
      <c r="D235" s="83"/>
      <c r="E235" s="83"/>
      <c r="H235" s="64"/>
      <c r="L235" s="64"/>
      <c r="M235" s="64"/>
    </row>
    <row r="236" spans="1:14" outlineLevel="1" x14ac:dyDescent="0.3">
      <c r="A236" s="66" t="s">
        <v>358</v>
      </c>
      <c r="B236" s="81" t="s">
        <v>359</v>
      </c>
      <c r="C236" s="713" t="s">
        <v>1231</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2314</v>
      </c>
      <c r="C239" s="85"/>
      <c r="D239" s="85"/>
      <c r="E239" s="87"/>
      <c r="F239" s="88"/>
      <c r="G239" s="88"/>
      <c r="H239" s="64"/>
      <c r="K239" s="108"/>
      <c r="L239" s="108"/>
      <c r="M239" s="108"/>
      <c r="N239" s="108"/>
    </row>
    <row r="240" spans="1:14" outlineLevel="1" x14ac:dyDescent="0.3">
      <c r="A240" s="66" t="s">
        <v>1600</v>
      </c>
      <c r="B240" s="66" t="s">
        <v>2239</v>
      </c>
      <c r="D240" s="264"/>
      <c r="E240"/>
      <c r="F240"/>
      <c r="G240"/>
      <c r="H240" s="64"/>
      <c r="K240" s="108"/>
      <c r="L240" s="108"/>
      <c r="M240" s="108"/>
      <c r="N240" s="108"/>
    </row>
    <row r="241" spans="1:14" ht="28.8" outlineLevel="1" x14ac:dyDescent="0.3">
      <c r="A241" s="66" t="s">
        <v>1603</v>
      </c>
      <c r="B241" s="66" t="s">
        <v>2281</v>
      </c>
      <c r="C241" s="344" t="s">
        <v>83</v>
      </c>
      <c r="D241" s="264"/>
      <c r="E241"/>
      <c r="F241"/>
      <c r="G241"/>
      <c r="H241" s="64"/>
      <c r="K241" s="108"/>
      <c r="L241" s="108"/>
      <c r="M241" s="108"/>
      <c r="N241" s="108"/>
    </row>
    <row r="242" spans="1:14" outlineLevel="1" x14ac:dyDescent="0.3">
      <c r="A242" s="66" t="s">
        <v>2237</v>
      </c>
      <c r="B242" s="66" t="s">
        <v>1605</v>
      </c>
      <c r="C242" s="344" t="s">
        <v>1606</v>
      </c>
      <c r="D242" s="264"/>
      <c r="E242"/>
      <c r="F242"/>
      <c r="G242"/>
      <c r="H242" s="64"/>
      <c r="K242" s="108"/>
      <c r="L242" s="108"/>
      <c r="M242" s="108"/>
      <c r="N242" s="108"/>
    </row>
    <row r="243" spans="1:14" ht="28.8" outlineLevel="1" x14ac:dyDescent="0.3">
      <c r="A243" s="281" t="s">
        <v>2238</v>
      </c>
      <c r="B243" s="66" t="s">
        <v>1601</v>
      </c>
      <c r="C243" s="66" t="s">
        <v>1602</v>
      </c>
      <c r="D243" s="264"/>
      <c r="E243"/>
      <c r="F243"/>
      <c r="G243"/>
      <c r="H243" s="64"/>
      <c r="K243" s="108"/>
      <c r="L243" s="108"/>
      <c r="M243" s="108"/>
      <c r="N243" s="108"/>
    </row>
    <row r="244" spans="1:14" outlineLevel="1" x14ac:dyDescent="0.3">
      <c r="A244" s="66" t="s">
        <v>1607</v>
      </c>
      <c r="D244" s="264"/>
      <c r="E244"/>
      <c r="F244"/>
      <c r="G244"/>
      <c r="H244" s="64"/>
      <c r="K244" s="108"/>
      <c r="L244" s="108"/>
      <c r="M244" s="108"/>
      <c r="N244" s="108"/>
    </row>
    <row r="245" spans="1:14" outlineLevel="1" x14ac:dyDescent="0.3">
      <c r="A245" s="281" t="s">
        <v>1608</v>
      </c>
      <c r="D245" s="264"/>
      <c r="E245"/>
      <c r="F245"/>
      <c r="G245"/>
      <c r="H245" s="64"/>
      <c r="K245" s="108"/>
      <c r="L245" s="108"/>
      <c r="M245" s="108"/>
      <c r="N245" s="108"/>
    </row>
    <row r="246" spans="1:14" outlineLevel="1" x14ac:dyDescent="0.3">
      <c r="A246" s="281" t="s">
        <v>1604</v>
      </c>
      <c r="D246" s="264"/>
      <c r="E246"/>
      <c r="F246"/>
      <c r="G246"/>
      <c r="H246" s="64"/>
      <c r="K246" s="108"/>
      <c r="L246" s="108"/>
      <c r="M246" s="108"/>
      <c r="N246" s="108"/>
    </row>
    <row r="247" spans="1:14" outlineLevel="1" x14ac:dyDescent="0.3">
      <c r="A247" s="281" t="s">
        <v>1609</v>
      </c>
      <c r="D247" s="264"/>
      <c r="E247"/>
      <c r="F247"/>
      <c r="G247"/>
      <c r="H247" s="64"/>
      <c r="K247" s="108"/>
      <c r="L247" s="108"/>
      <c r="M247" s="108"/>
      <c r="N247" s="108"/>
    </row>
    <row r="248" spans="1:14" outlineLevel="1" x14ac:dyDescent="0.3">
      <c r="A248" s="281" t="s">
        <v>1610</v>
      </c>
      <c r="D248" s="264"/>
      <c r="E248"/>
      <c r="F248"/>
      <c r="G248"/>
      <c r="H248" s="64"/>
      <c r="K248" s="108"/>
      <c r="L248" s="108"/>
      <c r="M248" s="108"/>
      <c r="N248" s="108"/>
    </row>
    <row r="249" spans="1:14" outlineLevel="1" x14ac:dyDescent="0.3">
      <c r="A249" s="281" t="s">
        <v>1611</v>
      </c>
      <c r="D249" s="264"/>
      <c r="E249"/>
      <c r="F249"/>
      <c r="G249"/>
      <c r="H249" s="64"/>
      <c r="K249" s="108"/>
      <c r="L249" s="108"/>
      <c r="M249" s="108"/>
      <c r="N249" s="108"/>
    </row>
    <row r="250" spans="1:14" outlineLevel="1" x14ac:dyDescent="0.3">
      <c r="A250" s="281" t="s">
        <v>1612</v>
      </c>
      <c r="D250" s="264"/>
      <c r="E250"/>
      <c r="F250"/>
      <c r="G250"/>
      <c r="H250" s="64"/>
      <c r="K250" s="108"/>
      <c r="L250" s="108"/>
      <c r="M250" s="108"/>
      <c r="N250" s="108"/>
    </row>
    <row r="251" spans="1:14" outlineLevel="1" x14ac:dyDescent="0.3">
      <c r="A251" s="281" t="s">
        <v>1613</v>
      </c>
      <c r="D251" s="264"/>
      <c r="E251"/>
      <c r="F251"/>
      <c r="G251"/>
      <c r="H251" s="64"/>
      <c r="K251" s="108"/>
      <c r="L251" s="108"/>
      <c r="M251" s="108"/>
      <c r="N251" s="108"/>
    </row>
    <row r="252" spans="1:14" outlineLevel="1" x14ac:dyDescent="0.3">
      <c r="A252" s="281" t="s">
        <v>1614</v>
      </c>
      <c r="D252" s="264"/>
      <c r="E252"/>
      <c r="F252"/>
      <c r="G252"/>
      <c r="H252" s="64"/>
      <c r="K252" s="108"/>
      <c r="L252" s="108"/>
      <c r="M252" s="108"/>
      <c r="N252" s="108"/>
    </row>
    <row r="253" spans="1:14" outlineLevel="1" x14ac:dyDescent="0.3">
      <c r="A253" s="281" t="s">
        <v>1615</v>
      </c>
      <c r="D253" s="264"/>
      <c r="E253"/>
      <c r="F253"/>
      <c r="G253"/>
      <c r="H253" s="64"/>
      <c r="K253" s="108"/>
      <c r="L253" s="108"/>
      <c r="M253" s="108"/>
      <c r="N253" s="108"/>
    </row>
    <row r="254" spans="1:14" outlineLevel="1" x14ac:dyDescent="0.3">
      <c r="A254" s="281" t="s">
        <v>1616</v>
      </c>
      <c r="D254" s="264"/>
      <c r="E254"/>
      <c r="F254"/>
      <c r="G254"/>
      <c r="H254" s="64"/>
      <c r="K254" s="108"/>
      <c r="L254" s="108"/>
      <c r="M254" s="108"/>
      <c r="N254" s="108"/>
    </row>
    <row r="255" spans="1:14" outlineLevel="1" x14ac:dyDescent="0.3">
      <c r="A255" s="281" t="s">
        <v>1617</v>
      </c>
      <c r="D255" s="264"/>
      <c r="E255"/>
      <c r="F255"/>
      <c r="G255"/>
      <c r="H255" s="64"/>
      <c r="K255" s="108"/>
      <c r="L255" s="108"/>
      <c r="M255" s="108"/>
      <c r="N255" s="108"/>
    </row>
    <row r="256" spans="1:14" outlineLevel="1" x14ac:dyDescent="0.3">
      <c r="A256" s="281" t="s">
        <v>1618</v>
      </c>
      <c r="D256" s="264"/>
      <c r="E256"/>
      <c r="F256"/>
      <c r="G256"/>
      <c r="H256" s="64"/>
      <c r="K256" s="108"/>
      <c r="L256" s="108"/>
      <c r="M256" s="108"/>
      <c r="N256" s="108"/>
    </row>
    <row r="257" spans="1:14" outlineLevel="1" x14ac:dyDescent="0.3">
      <c r="A257" s="281" t="s">
        <v>1619</v>
      </c>
      <c r="D257" s="264"/>
      <c r="E257"/>
      <c r="F257"/>
      <c r="G257"/>
      <c r="H257" s="64"/>
      <c r="K257" s="108"/>
      <c r="L257" s="108"/>
      <c r="M257" s="108"/>
      <c r="N257" s="108"/>
    </row>
    <row r="258" spans="1:14" outlineLevel="1" x14ac:dyDescent="0.3">
      <c r="A258" s="281" t="s">
        <v>1620</v>
      </c>
      <c r="D258" s="264"/>
      <c r="E258"/>
      <c r="F258"/>
      <c r="G258"/>
      <c r="H258" s="64"/>
      <c r="K258" s="108"/>
      <c r="L258" s="108"/>
      <c r="M258" s="108"/>
      <c r="N258" s="108"/>
    </row>
    <row r="259" spans="1:14" outlineLevel="1" x14ac:dyDescent="0.3">
      <c r="A259" s="281" t="s">
        <v>1621</v>
      </c>
      <c r="D259" s="264"/>
      <c r="E259"/>
      <c r="F259"/>
      <c r="G259"/>
      <c r="H259" s="64"/>
      <c r="K259" s="108"/>
      <c r="L259" s="108"/>
      <c r="M259" s="108"/>
      <c r="N259" s="108"/>
    </row>
    <row r="260" spans="1:14" outlineLevel="1" x14ac:dyDescent="0.3">
      <c r="A260" s="281" t="s">
        <v>1622</v>
      </c>
      <c r="D260" s="264"/>
      <c r="E260"/>
      <c r="F260"/>
      <c r="G260"/>
      <c r="H260" s="64"/>
      <c r="K260" s="108"/>
      <c r="L260" s="108"/>
      <c r="M260" s="108"/>
      <c r="N260" s="108"/>
    </row>
    <row r="261" spans="1:14" outlineLevel="1" x14ac:dyDescent="0.3">
      <c r="A261" s="281" t="s">
        <v>1623</v>
      </c>
      <c r="D261" s="264"/>
      <c r="E261"/>
      <c r="F261"/>
      <c r="G261"/>
      <c r="H261" s="64"/>
      <c r="K261" s="108"/>
      <c r="L261" s="108"/>
      <c r="M261" s="108"/>
      <c r="N261" s="108"/>
    </row>
    <row r="262" spans="1:14" outlineLevel="1" x14ac:dyDescent="0.3">
      <c r="A262" s="281" t="s">
        <v>1624</v>
      </c>
      <c r="D262" s="264"/>
      <c r="E262"/>
      <c r="F262"/>
      <c r="G262"/>
      <c r="H262" s="64"/>
      <c r="K262" s="108"/>
      <c r="L262" s="108"/>
      <c r="M262" s="108"/>
      <c r="N262" s="108"/>
    </row>
    <row r="263" spans="1:14" outlineLevel="1" x14ac:dyDescent="0.3">
      <c r="A263" s="281" t="s">
        <v>1625</v>
      </c>
      <c r="D263" s="264"/>
      <c r="E263"/>
      <c r="F263"/>
      <c r="G263"/>
      <c r="H263" s="64"/>
      <c r="K263" s="108"/>
      <c r="L263" s="108"/>
      <c r="M263" s="108"/>
      <c r="N263" s="108"/>
    </row>
    <row r="264" spans="1:14" outlineLevel="1" x14ac:dyDescent="0.3">
      <c r="A264" s="281" t="s">
        <v>1626</v>
      </c>
      <c r="D264" s="264"/>
      <c r="E264"/>
      <c r="F264"/>
      <c r="G264"/>
      <c r="H264" s="64"/>
      <c r="K264" s="108"/>
      <c r="L264" s="108"/>
      <c r="M264" s="108"/>
      <c r="N264" s="108"/>
    </row>
    <row r="265" spans="1:14" outlineLevel="1" x14ac:dyDescent="0.3">
      <c r="A265" s="281" t="s">
        <v>1627</v>
      </c>
      <c r="D265" s="264"/>
      <c r="E265"/>
      <c r="F265"/>
      <c r="G265"/>
      <c r="H265" s="64"/>
      <c r="K265" s="108"/>
      <c r="L265" s="108"/>
      <c r="M265" s="108"/>
      <c r="N265" s="108"/>
    </row>
    <row r="266" spans="1:14" outlineLevel="1" x14ac:dyDescent="0.3">
      <c r="A266" s="281" t="s">
        <v>1628</v>
      </c>
      <c r="D266" s="264"/>
      <c r="E266"/>
      <c r="F266"/>
      <c r="G266"/>
      <c r="H266" s="64"/>
      <c r="K266" s="108"/>
      <c r="L266" s="108"/>
      <c r="M266" s="108"/>
      <c r="N266" s="108"/>
    </row>
    <row r="267" spans="1:14" outlineLevel="1" x14ac:dyDescent="0.3">
      <c r="A267" s="281" t="s">
        <v>1629</v>
      </c>
      <c r="D267" s="264"/>
      <c r="E267"/>
      <c r="F267"/>
      <c r="G267"/>
      <c r="H267" s="64"/>
      <c r="K267" s="108"/>
      <c r="L267" s="108"/>
      <c r="M267" s="108"/>
      <c r="N267" s="108"/>
    </row>
    <row r="268" spans="1:14" outlineLevel="1" x14ac:dyDescent="0.3">
      <c r="A268" s="281" t="s">
        <v>1630</v>
      </c>
      <c r="D268" s="264"/>
      <c r="E268"/>
      <c r="F268"/>
      <c r="G268"/>
      <c r="H268" s="64"/>
      <c r="K268" s="108"/>
      <c r="L268" s="108"/>
      <c r="M268" s="108"/>
      <c r="N268" s="108"/>
    </row>
    <row r="269" spans="1:14" outlineLevel="1" x14ac:dyDescent="0.3">
      <c r="A269" s="281" t="s">
        <v>1631</v>
      </c>
      <c r="D269" s="264"/>
      <c r="E269"/>
      <c r="F269"/>
      <c r="G269"/>
      <c r="H269" s="64"/>
      <c r="K269" s="108"/>
      <c r="L269" s="108"/>
      <c r="M269" s="108"/>
      <c r="N269" s="108"/>
    </row>
    <row r="270" spans="1:14" outlineLevel="1" x14ac:dyDescent="0.3">
      <c r="A270" s="281" t="s">
        <v>1632</v>
      </c>
      <c r="D270" s="264"/>
      <c r="E270"/>
      <c r="F270"/>
      <c r="G270"/>
      <c r="H270" s="64"/>
      <c r="K270" s="108"/>
      <c r="L270" s="108"/>
      <c r="M270" s="108"/>
      <c r="N270" s="108"/>
    </row>
    <row r="271" spans="1:14" outlineLevel="1" x14ac:dyDescent="0.3">
      <c r="A271" s="281" t="s">
        <v>1633</v>
      </c>
      <c r="D271" s="264"/>
      <c r="E271"/>
      <c r="F271"/>
      <c r="G271"/>
      <c r="H271" s="64"/>
      <c r="K271" s="108"/>
      <c r="L271" s="108"/>
      <c r="M271" s="108"/>
      <c r="N271" s="108"/>
    </row>
    <row r="272" spans="1:14" outlineLevel="1" x14ac:dyDescent="0.3">
      <c r="A272" s="281" t="s">
        <v>1634</v>
      </c>
      <c r="D272" s="264"/>
      <c r="E272"/>
      <c r="F272"/>
      <c r="G272"/>
      <c r="H272" s="64"/>
      <c r="K272" s="108"/>
      <c r="L272" s="108"/>
      <c r="M272" s="108"/>
      <c r="N272" s="108"/>
    </row>
    <row r="273" spans="1:14" outlineLevel="1" x14ac:dyDescent="0.3">
      <c r="A273" s="281" t="s">
        <v>1635</v>
      </c>
      <c r="D273" s="264"/>
      <c r="E273"/>
      <c r="F273"/>
      <c r="G273"/>
      <c r="H273" s="64"/>
      <c r="K273" s="108"/>
      <c r="L273" s="108"/>
      <c r="M273" s="108"/>
      <c r="N273" s="108"/>
    </row>
    <row r="274" spans="1:14" outlineLevel="1" x14ac:dyDescent="0.3">
      <c r="A274" s="281" t="s">
        <v>1636</v>
      </c>
      <c r="D274" s="264"/>
      <c r="E274"/>
      <c r="F274"/>
      <c r="G274"/>
      <c r="H274" s="64"/>
      <c r="K274" s="108"/>
      <c r="L274" s="108"/>
      <c r="M274" s="108"/>
      <c r="N274" s="108"/>
    </row>
    <row r="275" spans="1:14" outlineLevel="1" x14ac:dyDescent="0.3">
      <c r="A275" s="281" t="s">
        <v>1637</v>
      </c>
      <c r="D275" s="264"/>
      <c r="E275"/>
      <c r="F275"/>
      <c r="G275"/>
      <c r="H275" s="64"/>
      <c r="K275" s="108"/>
      <c r="L275" s="108"/>
      <c r="M275" s="108"/>
      <c r="N275" s="108"/>
    </row>
    <row r="276" spans="1:14" outlineLevel="1" x14ac:dyDescent="0.3">
      <c r="A276" s="281" t="s">
        <v>1638</v>
      </c>
      <c r="D276" s="264"/>
      <c r="E276"/>
      <c r="F276"/>
      <c r="G276"/>
      <c r="H276" s="64"/>
      <c r="K276" s="108"/>
      <c r="L276" s="108"/>
      <c r="M276" s="108"/>
      <c r="N276" s="108"/>
    </row>
    <row r="277" spans="1:14" outlineLevel="1" x14ac:dyDescent="0.3">
      <c r="A277" s="281" t="s">
        <v>1639</v>
      </c>
      <c r="D277" s="264"/>
      <c r="E277"/>
      <c r="F277"/>
      <c r="G277"/>
      <c r="H277" s="64"/>
      <c r="K277" s="108"/>
      <c r="L277" s="108"/>
      <c r="M277" s="108"/>
      <c r="N277" s="108"/>
    </row>
    <row r="278" spans="1:14" outlineLevel="1" x14ac:dyDescent="0.3">
      <c r="A278" s="281" t="s">
        <v>1640</v>
      </c>
      <c r="D278" s="264"/>
      <c r="E278"/>
      <c r="F278"/>
      <c r="G278"/>
      <c r="H278" s="64"/>
      <c r="K278" s="108"/>
      <c r="L278" s="108"/>
      <c r="M278" s="108"/>
      <c r="N278" s="108"/>
    </row>
    <row r="279" spans="1:14" outlineLevel="1" x14ac:dyDescent="0.3">
      <c r="A279" s="281" t="s">
        <v>1641</v>
      </c>
      <c r="D279" s="264"/>
      <c r="E279"/>
      <c r="F279"/>
      <c r="G279"/>
      <c r="H279" s="64"/>
      <c r="K279" s="108"/>
      <c r="L279" s="108"/>
      <c r="M279" s="108"/>
      <c r="N279" s="108"/>
    </row>
    <row r="280" spans="1:14" outlineLevel="1" x14ac:dyDescent="0.3">
      <c r="A280" s="281" t="s">
        <v>1642</v>
      </c>
      <c r="D280" s="264"/>
      <c r="E280"/>
      <c r="F280"/>
      <c r="G280"/>
      <c r="H280" s="64"/>
      <c r="K280" s="108"/>
      <c r="L280" s="108"/>
      <c r="M280" s="108"/>
      <c r="N280" s="108"/>
    </row>
    <row r="281" spans="1:14" outlineLevel="1" x14ac:dyDescent="0.3">
      <c r="A281" s="281" t="s">
        <v>1643</v>
      </c>
      <c r="D281" s="264"/>
      <c r="E281"/>
      <c r="F281"/>
      <c r="G281"/>
      <c r="H281" s="64"/>
      <c r="K281" s="108"/>
      <c r="L281" s="108"/>
      <c r="M281" s="108"/>
      <c r="N281" s="108"/>
    </row>
    <row r="282" spans="1:14" outlineLevel="1" x14ac:dyDescent="0.3">
      <c r="A282" s="281" t="s">
        <v>1644</v>
      </c>
      <c r="D282" s="264"/>
      <c r="E282"/>
      <c r="F282"/>
      <c r="G282"/>
      <c r="H282" s="64"/>
      <c r="K282" s="108"/>
      <c r="L282" s="108"/>
      <c r="M282" s="108"/>
      <c r="N282" s="108"/>
    </row>
    <row r="283" spans="1:14" outlineLevel="1" x14ac:dyDescent="0.3">
      <c r="A283" s="281" t="s">
        <v>1645</v>
      </c>
      <c r="D283" s="264"/>
      <c r="E283"/>
      <c r="F283"/>
      <c r="G283"/>
      <c r="H283" s="64"/>
      <c r="K283" s="108"/>
      <c r="L283" s="108"/>
      <c r="M283" s="108"/>
      <c r="N283" s="108"/>
    </row>
    <row r="284" spans="1:14" outlineLevel="1" x14ac:dyDescent="0.3">
      <c r="A284" s="281" t="s">
        <v>1646</v>
      </c>
      <c r="D284" s="264"/>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2319</v>
      </c>
      <c r="B286" s="110"/>
      <c r="C286" s="110"/>
      <c r="D286" s="110"/>
      <c r="E286" s="110"/>
      <c r="F286" s="111"/>
      <c r="G286" s="110"/>
      <c r="H286" s="64"/>
      <c r="I286" s="70"/>
      <c r="J286" s="70"/>
      <c r="K286" s="70"/>
      <c r="L286" s="70"/>
      <c r="M286" s="72"/>
    </row>
    <row r="287" spans="1:14" ht="18" x14ac:dyDescent="0.3">
      <c r="A287" s="109" t="s">
        <v>2320</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714" t="s">
        <v>1225</v>
      </c>
      <c r="H321" s="64"/>
      <c r="I321" s="96"/>
      <c r="J321" s="96"/>
      <c r="K321" s="96"/>
      <c r="L321" s="96"/>
      <c r="M321" s="96"/>
      <c r="N321" s="96"/>
    </row>
    <row r="322" spans="1:14" outlineLevel="1" x14ac:dyDescent="0.3">
      <c r="A322" s="66" t="s">
        <v>409</v>
      </c>
      <c r="B322" s="81" t="s">
        <v>410</v>
      </c>
      <c r="C322" s="714" t="s">
        <v>1225</v>
      </c>
      <c r="H322" s="64"/>
      <c r="I322" s="96"/>
      <c r="J322" s="96"/>
      <c r="K322" s="96"/>
      <c r="L322" s="96"/>
      <c r="M322" s="96"/>
      <c r="N322" s="96"/>
    </row>
    <row r="323" spans="1:14" outlineLevel="1" x14ac:dyDescent="0.3">
      <c r="A323" s="66" t="s">
        <v>411</v>
      </c>
      <c r="B323" s="81" t="s">
        <v>412</v>
      </c>
      <c r="C323" s="371" t="s">
        <v>2673</v>
      </c>
      <c r="H323" s="64"/>
      <c r="I323" s="96"/>
      <c r="J323" s="96"/>
      <c r="K323" s="96"/>
      <c r="L323" s="96"/>
      <c r="M323" s="96"/>
      <c r="N323" s="96"/>
    </row>
    <row r="324" spans="1:14" outlineLevel="1" x14ac:dyDescent="0.3">
      <c r="A324" s="66" t="s">
        <v>413</v>
      </c>
      <c r="B324" s="81" t="s">
        <v>414</v>
      </c>
      <c r="C324" s="371" t="s">
        <v>2673</v>
      </c>
      <c r="H324" s="64"/>
      <c r="I324" s="96"/>
      <c r="J324" s="96"/>
      <c r="K324" s="96"/>
      <c r="L324" s="96"/>
      <c r="M324" s="96"/>
      <c r="N324" s="96"/>
    </row>
    <row r="325" spans="1:14" outlineLevel="1" x14ac:dyDescent="0.3">
      <c r="A325" s="66" t="s">
        <v>415</v>
      </c>
      <c r="B325" s="81" t="s">
        <v>416</v>
      </c>
      <c r="C325" s="371" t="s">
        <v>2761</v>
      </c>
      <c r="H325" s="64"/>
      <c r="I325" s="96"/>
      <c r="J325" s="96"/>
      <c r="K325" s="96"/>
      <c r="L325" s="96"/>
      <c r="M325" s="96"/>
      <c r="N325" s="96"/>
    </row>
    <row r="326" spans="1:14" outlineLevel="1" x14ac:dyDescent="0.3">
      <c r="A326" s="66" t="s">
        <v>417</v>
      </c>
      <c r="B326" s="81" t="s">
        <v>418</v>
      </c>
      <c r="C326" s="371" t="s">
        <v>2673</v>
      </c>
      <c r="H326" s="64"/>
      <c r="I326" s="96"/>
      <c r="J326" s="96"/>
      <c r="K326" s="96"/>
      <c r="L326" s="96"/>
      <c r="M326" s="96"/>
      <c r="N326" s="96"/>
    </row>
    <row r="327" spans="1:14" outlineLevel="1" x14ac:dyDescent="0.3">
      <c r="A327" s="66" t="s">
        <v>419</v>
      </c>
      <c r="B327" s="81" t="s">
        <v>420</v>
      </c>
      <c r="C327" s="371" t="s">
        <v>2673</v>
      </c>
      <c r="H327" s="64"/>
      <c r="I327" s="96"/>
      <c r="J327" s="96"/>
      <c r="K327" s="96"/>
      <c r="L327" s="96"/>
      <c r="M327" s="96"/>
      <c r="N327" s="96"/>
    </row>
    <row r="328" spans="1:14" outlineLevel="1" x14ac:dyDescent="0.3">
      <c r="A328" s="66" t="s">
        <v>421</v>
      </c>
      <c r="B328" s="81" t="s">
        <v>422</v>
      </c>
      <c r="C328" s="371" t="s">
        <v>2673</v>
      </c>
      <c r="H328" s="64"/>
      <c r="I328" s="96"/>
      <c r="J328" s="96"/>
      <c r="K328" s="96"/>
      <c r="L328" s="96"/>
      <c r="M328" s="96"/>
      <c r="N328" s="96"/>
    </row>
    <row r="329" spans="1:14" ht="28.8" outlineLevel="1" x14ac:dyDescent="0.3">
      <c r="A329" s="66" t="s">
        <v>423</v>
      </c>
      <c r="B329" s="81" t="s">
        <v>424</v>
      </c>
      <c r="C329" s="371" t="s">
        <v>3065</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C88422A1-2B86-4C7F-8541-D466F732E7F2}"/>
    <hyperlink ref="C29" r:id="rId5" xr:uid="{C52BA3DE-7D08-4AFB-811C-091636E48B25}"/>
    <hyperlink ref="C229" r:id="rId6" xr:uid="{24A77439-2D9F-45D7-B517-79CFC6C596C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heetViews>
  <sheetFormatPr defaultColWidth="8.88671875" defaultRowHeight="14.4" outlineLevelRow="1" x14ac:dyDescent="0.3"/>
  <cols>
    <col min="1" max="1" width="13.88671875" style="149" customWidth="1"/>
    <col min="2" max="2" width="60.88671875" style="149" customWidth="1"/>
    <col min="3" max="3" width="41" style="149" customWidth="1"/>
    <col min="4" max="4" width="40.88671875" style="149" customWidth="1"/>
    <col min="5" max="5" width="6.6640625" style="149" customWidth="1"/>
    <col min="6" max="6" width="41.5546875" style="149" customWidth="1"/>
    <col min="7" max="7" width="41.5546875" style="144" customWidth="1"/>
    <col min="8" max="16384" width="8.88671875" style="145"/>
  </cols>
  <sheetData>
    <row r="1" spans="1:7" ht="31.2" x14ac:dyDescent="0.3">
      <c r="A1" s="189" t="s">
        <v>461</v>
      </c>
      <c r="B1" s="189"/>
      <c r="C1" s="144"/>
      <c r="D1" s="144"/>
      <c r="E1" s="144"/>
      <c r="F1" s="350" t="s">
        <v>2336</v>
      </c>
    </row>
    <row r="2" spans="1:7" ht="15" thickBot="1" x14ac:dyDescent="0.35">
      <c r="A2" s="144"/>
      <c r="B2" s="144"/>
      <c r="C2" s="144"/>
      <c r="D2" s="144"/>
      <c r="E2" s="144"/>
      <c r="F2" s="144"/>
    </row>
    <row r="3" spans="1:7" ht="18.600000000000001" thickBot="1" x14ac:dyDescent="0.35">
      <c r="A3" s="146"/>
      <c r="B3" s="147" t="s">
        <v>71</v>
      </c>
      <c r="C3" s="148" t="s">
        <v>1556</v>
      </c>
      <c r="D3" s="146"/>
      <c r="E3" s="146"/>
      <c r="F3" s="144"/>
      <c r="G3" s="146"/>
    </row>
    <row r="4" spans="1:7" ht="15" thickBot="1" x14ac:dyDescent="0.35"/>
    <row r="5" spans="1:7" ht="18" x14ac:dyDescent="0.3">
      <c r="A5" s="150"/>
      <c r="B5" s="151" t="s">
        <v>462</v>
      </c>
      <c r="C5" s="150"/>
      <c r="E5" s="152"/>
      <c r="F5" s="152"/>
    </row>
    <row r="6" spans="1:7" x14ac:dyDescent="0.3">
      <c r="B6" s="153" t="s">
        <v>463</v>
      </c>
    </row>
    <row r="7" spans="1:7" x14ac:dyDescent="0.3">
      <c r="B7" s="154" t="s">
        <v>464</v>
      </c>
    </row>
    <row r="8" spans="1:7" ht="15" thickBot="1" x14ac:dyDescent="0.35">
      <c r="B8" s="155" t="s">
        <v>465</v>
      </c>
    </row>
    <row r="9" spans="1:7" x14ac:dyDescent="0.3">
      <c r="B9" s="156"/>
    </row>
    <row r="10" spans="1:7" ht="36" x14ac:dyDescent="0.3">
      <c r="A10" s="157" t="s">
        <v>81</v>
      </c>
      <c r="B10" s="157" t="s">
        <v>463</v>
      </c>
      <c r="C10" s="158"/>
      <c r="D10" s="158"/>
      <c r="E10" s="158"/>
      <c r="F10" s="158"/>
      <c r="G10" s="159"/>
    </row>
    <row r="11" spans="1:7" ht="15" customHeight="1" x14ac:dyDescent="0.3">
      <c r="A11" s="160"/>
      <c r="B11" s="161" t="s">
        <v>466</v>
      </c>
      <c r="C11" s="160" t="s">
        <v>111</v>
      </c>
      <c r="D11" s="160"/>
      <c r="E11" s="160"/>
      <c r="F11" s="162" t="s">
        <v>467</v>
      </c>
      <c r="G11" s="162"/>
    </row>
    <row r="12" spans="1:7" x14ac:dyDescent="0.3">
      <c r="A12" s="149" t="s">
        <v>468</v>
      </c>
      <c r="B12" s="149" t="s">
        <v>469</v>
      </c>
      <c r="C12" s="251">
        <v>33907.923935789717</v>
      </c>
      <c r="F12" s="211">
        <f>IF($C$15=0,"",IF(C12="[for completion]","",C12/$C$15))</f>
        <v>1</v>
      </c>
    </row>
    <row r="13" spans="1:7" x14ac:dyDescent="0.3">
      <c r="A13" s="149" t="s">
        <v>470</v>
      </c>
      <c r="B13" s="149" t="s">
        <v>471</v>
      </c>
      <c r="C13" s="251">
        <v>0</v>
      </c>
      <c r="F13" s="211">
        <f>IF($C$15=0,"",IF(C13="[for completion]","",C13/$C$15))</f>
        <v>0</v>
      </c>
    </row>
    <row r="14" spans="1:7" x14ac:dyDescent="0.3">
      <c r="A14" s="149" t="s">
        <v>472</v>
      </c>
      <c r="B14" s="149" t="s">
        <v>144</v>
      </c>
      <c r="C14" s="212">
        <v>0</v>
      </c>
      <c r="F14" s="211">
        <f>IF($C$15=0,"",IF(C14="[for completion]","",C14/$C$15))</f>
        <v>0</v>
      </c>
    </row>
    <row r="15" spans="1:7" x14ac:dyDescent="0.3">
      <c r="A15" s="149" t="s">
        <v>473</v>
      </c>
      <c r="B15" s="164" t="s">
        <v>146</v>
      </c>
      <c r="C15" s="212">
        <f>SUM(C12:C14)</f>
        <v>33907.923935789717</v>
      </c>
      <c r="F15" s="183">
        <f>SUM(F12:F14)</f>
        <v>1</v>
      </c>
    </row>
    <row r="16" spans="1:7" outlineLevel="1" x14ac:dyDescent="0.3">
      <c r="A16" s="149" t="s">
        <v>474</v>
      </c>
      <c r="B16" s="166"/>
      <c r="C16" s="212"/>
      <c r="F16" s="211"/>
    </row>
    <row r="17" spans="1:7" outlineLevel="1" x14ac:dyDescent="0.3">
      <c r="A17" s="149" t="s">
        <v>475</v>
      </c>
      <c r="B17" s="166"/>
      <c r="C17" s="212"/>
      <c r="F17" s="211"/>
    </row>
    <row r="18" spans="1:7" outlineLevel="1" x14ac:dyDescent="0.3">
      <c r="A18" s="149" t="s">
        <v>476</v>
      </c>
      <c r="B18" s="166"/>
      <c r="C18" s="212"/>
      <c r="F18" s="211"/>
    </row>
    <row r="19" spans="1:7" outlineLevel="1" x14ac:dyDescent="0.3">
      <c r="A19" s="149" t="s">
        <v>477</v>
      </c>
      <c r="B19" s="166"/>
      <c r="C19" s="212"/>
      <c r="F19" s="211"/>
    </row>
    <row r="20" spans="1:7" outlineLevel="1" x14ac:dyDescent="0.3">
      <c r="A20" s="149" t="s">
        <v>478</v>
      </c>
      <c r="B20" s="166"/>
      <c r="C20" s="212"/>
      <c r="F20" s="211"/>
    </row>
    <row r="21" spans="1:7" outlineLevel="1" x14ac:dyDescent="0.3">
      <c r="A21" s="149" t="s">
        <v>479</v>
      </c>
      <c r="B21" s="166"/>
      <c r="C21" s="212"/>
      <c r="F21" s="211"/>
    </row>
    <row r="22" spans="1:7" outlineLevel="1" x14ac:dyDescent="0.3">
      <c r="A22" s="149" t="s">
        <v>480</v>
      </c>
      <c r="B22" s="166"/>
      <c r="C22" s="212"/>
      <c r="F22" s="211"/>
    </row>
    <row r="23" spans="1:7" outlineLevel="1" x14ac:dyDescent="0.3">
      <c r="A23" s="149" t="s">
        <v>481</v>
      </c>
      <c r="B23" s="166"/>
      <c r="C23" s="212"/>
      <c r="F23" s="211"/>
    </row>
    <row r="24" spans="1:7" outlineLevel="1" x14ac:dyDescent="0.3">
      <c r="A24" s="149" t="s">
        <v>482</v>
      </c>
      <c r="B24" s="166"/>
      <c r="C24" s="212"/>
      <c r="F24" s="211"/>
    </row>
    <row r="25" spans="1:7" outlineLevel="1" x14ac:dyDescent="0.3">
      <c r="A25" s="149" t="s">
        <v>483</v>
      </c>
      <c r="B25" s="166"/>
      <c r="C25" s="212"/>
      <c r="F25" s="211"/>
    </row>
    <row r="26" spans="1:7" outlineLevel="1" x14ac:dyDescent="0.3">
      <c r="A26" s="149" t="s">
        <v>484</v>
      </c>
      <c r="B26" s="166"/>
      <c r="C26" s="213"/>
      <c r="D26" s="145"/>
      <c r="E26" s="145"/>
      <c r="F26" s="211"/>
    </row>
    <row r="27" spans="1:7" ht="15" customHeight="1" x14ac:dyDescent="0.3">
      <c r="A27" s="160"/>
      <c r="B27" s="161" t="s">
        <v>485</v>
      </c>
      <c r="C27" s="160" t="s">
        <v>486</v>
      </c>
      <c r="D27" s="160" t="s">
        <v>487</v>
      </c>
      <c r="E27" s="167"/>
      <c r="F27" s="160" t="s">
        <v>488</v>
      </c>
      <c r="G27" s="162"/>
    </row>
    <row r="28" spans="1:7" x14ac:dyDescent="0.3">
      <c r="A28" s="149" t="s">
        <v>489</v>
      </c>
      <c r="B28" s="149" t="s">
        <v>490</v>
      </c>
      <c r="C28" s="367">
        <v>118389</v>
      </c>
      <c r="D28" s="149">
        <v>0</v>
      </c>
      <c r="F28" s="367">
        <f>IF(AND(C28="[For completion]",D28="[For completion]"),"[For completion]",SUM(C28:D28))</f>
        <v>118389</v>
      </c>
    </row>
    <row r="29" spans="1:7" outlineLevel="1" x14ac:dyDescent="0.3">
      <c r="A29" s="149" t="s">
        <v>491</v>
      </c>
      <c r="B29" s="168"/>
    </row>
    <row r="30" spans="1:7" outlineLevel="1" x14ac:dyDescent="0.3">
      <c r="A30" s="149" t="s">
        <v>493</v>
      </c>
      <c r="B30" s="168"/>
    </row>
    <row r="31" spans="1:7" outlineLevel="1" x14ac:dyDescent="0.3">
      <c r="A31" s="149" t="s">
        <v>495</v>
      </c>
      <c r="B31" s="168"/>
    </row>
    <row r="32" spans="1:7" outlineLevel="1" x14ac:dyDescent="0.3">
      <c r="A32" s="149" t="s">
        <v>496</v>
      </c>
      <c r="B32" s="168"/>
    </row>
    <row r="33" spans="1:7" outlineLevel="1" x14ac:dyDescent="0.3">
      <c r="A33" s="149" t="s">
        <v>1598</v>
      </c>
      <c r="B33" s="168"/>
    </row>
    <row r="34" spans="1:7" outlineLevel="1" x14ac:dyDescent="0.3">
      <c r="A34" s="149" t="s">
        <v>1599</v>
      </c>
      <c r="B34" s="168"/>
    </row>
    <row r="35" spans="1:7" ht="15" customHeight="1" x14ac:dyDescent="0.3">
      <c r="A35" s="160"/>
      <c r="B35" s="161" t="s">
        <v>497</v>
      </c>
      <c r="C35" s="160" t="s">
        <v>498</v>
      </c>
      <c r="D35" s="160" t="s">
        <v>499</v>
      </c>
      <c r="E35" s="167"/>
      <c r="F35" s="162" t="s">
        <v>467</v>
      </c>
      <c r="G35" s="162"/>
    </row>
    <row r="36" spans="1:7" x14ac:dyDescent="0.3">
      <c r="A36" s="149" t="s">
        <v>500</v>
      </c>
      <c r="B36" s="149" t="s">
        <v>501</v>
      </c>
      <c r="C36" s="183">
        <v>8.4638631030158919E-4</v>
      </c>
      <c r="D36" s="183">
        <v>0</v>
      </c>
      <c r="E36" s="214"/>
      <c r="F36" s="183">
        <f>+C36+D36</f>
        <v>8.4638631030158919E-4</v>
      </c>
    </row>
    <row r="37" spans="1:7" outlineLevel="1" x14ac:dyDescent="0.3">
      <c r="A37" s="149" t="s">
        <v>502</v>
      </c>
      <c r="C37" s="183"/>
      <c r="D37" s="183"/>
      <c r="E37" s="214"/>
      <c r="F37" s="183"/>
    </row>
    <row r="38" spans="1:7" outlineLevel="1" x14ac:dyDescent="0.3">
      <c r="A38" s="149" t="s">
        <v>503</v>
      </c>
      <c r="C38" s="183"/>
      <c r="D38" s="183"/>
      <c r="E38" s="214"/>
      <c r="F38" s="183"/>
    </row>
    <row r="39" spans="1:7" outlineLevel="1" x14ac:dyDescent="0.3">
      <c r="A39" s="149" t="s">
        <v>504</v>
      </c>
      <c r="C39" s="183"/>
      <c r="D39" s="183"/>
      <c r="E39" s="214"/>
      <c r="F39" s="183"/>
    </row>
    <row r="40" spans="1:7" outlineLevel="1" x14ac:dyDescent="0.3">
      <c r="A40" s="149" t="s">
        <v>505</v>
      </c>
      <c r="C40" s="183"/>
      <c r="D40" s="183"/>
      <c r="E40" s="214"/>
      <c r="F40" s="183"/>
    </row>
    <row r="41" spans="1:7" outlineLevel="1" x14ac:dyDescent="0.3">
      <c r="A41" s="149" t="s">
        <v>506</v>
      </c>
      <c r="C41" s="183"/>
      <c r="D41" s="183"/>
      <c r="E41" s="214"/>
      <c r="F41" s="183"/>
    </row>
    <row r="42" spans="1:7" outlineLevel="1" x14ac:dyDescent="0.3">
      <c r="A42" s="149" t="s">
        <v>507</v>
      </c>
      <c r="C42" s="183"/>
      <c r="D42" s="183"/>
      <c r="E42" s="214"/>
      <c r="F42" s="183"/>
    </row>
    <row r="43" spans="1:7" ht="15" customHeight="1" x14ac:dyDescent="0.3">
      <c r="A43" s="160"/>
      <c r="B43" s="161" t="s">
        <v>508</v>
      </c>
      <c r="C43" s="160" t="s">
        <v>498</v>
      </c>
      <c r="D43" s="160" t="s">
        <v>499</v>
      </c>
      <c r="E43" s="167"/>
      <c r="F43" s="162" t="s">
        <v>467</v>
      </c>
      <c r="G43" s="162"/>
    </row>
    <row r="44" spans="1:7" x14ac:dyDescent="0.3">
      <c r="A44" s="149" t="s">
        <v>509</v>
      </c>
      <c r="B44" s="169" t="s">
        <v>510</v>
      </c>
      <c r="C44" s="182">
        <f>SUM(C45:C71)</f>
        <v>0</v>
      </c>
      <c r="D44" s="182">
        <f>SUM(D45:D71)</f>
        <v>0</v>
      </c>
      <c r="E44" s="183"/>
      <c r="F44" s="182">
        <f>SUM(F45:F71)</f>
        <v>0</v>
      </c>
      <c r="G44" s="149"/>
    </row>
    <row r="45" spans="1:7" x14ac:dyDescent="0.3">
      <c r="A45" s="149" t="s">
        <v>511</v>
      </c>
      <c r="B45" s="149" t="s">
        <v>512</v>
      </c>
      <c r="C45" s="183">
        <v>0</v>
      </c>
      <c r="D45" s="271">
        <v>0</v>
      </c>
      <c r="E45" s="183"/>
      <c r="F45" s="271">
        <v>0</v>
      </c>
      <c r="G45" s="149"/>
    </row>
    <row r="46" spans="1:7" x14ac:dyDescent="0.3">
      <c r="A46" s="149" t="s">
        <v>513</v>
      </c>
      <c r="B46" s="149" t="s">
        <v>514</v>
      </c>
      <c r="C46" s="271">
        <v>0</v>
      </c>
      <c r="D46" s="271">
        <v>0</v>
      </c>
      <c r="E46" s="183"/>
      <c r="F46" s="271">
        <v>0</v>
      </c>
      <c r="G46" s="149"/>
    </row>
    <row r="47" spans="1:7" x14ac:dyDescent="0.3">
      <c r="A47" s="149" t="s">
        <v>515</v>
      </c>
      <c r="B47" s="149" t="s">
        <v>516</v>
      </c>
      <c r="C47" s="271">
        <v>0</v>
      </c>
      <c r="D47" s="271">
        <v>0</v>
      </c>
      <c r="E47" s="183"/>
      <c r="F47" s="271">
        <v>0</v>
      </c>
      <c r="G47" s="149"/>
    </row>
    <row r="48" spans="1:7" x14ac:dyDescent="0.3">
      <c r="A48" s="149" t="s">
        <v>517</v>
      </c>
      <c r="B48" s="149" t="s">
        <v>518</v>
      </c>
      <c r="C48" s="271">
        <v>0</v>
      </c>
      <c r="D48" s="271">
        <v>0</v>
      </c>
      <c r="E48" s="183"/>
      <c r="F48" s="271">
        <v>0</v>
      </c>
      <c r="G48" s="149"/>
    </row>
    <row r="49" spans="1:7" x14ac:dyDescent="0.3">
      <c r="A49" s="149" t="s">
        <v>519</v>
      </c>
      <c r="B49" s="149" t="s">
        <v>520</v>
      </c>
      <c r="C49" s="271">
        <v>0</v>
      </c>
      <c r="D49" s="271">
        <v>0</v>
      </c>
      <c r="E49" s="183"/>
      <c r="F49" s="271">
        <v>0</v>
      </c>
      <c r="G49" s="149"/>
    </row>
    <row r="50" spans="1:7" x14ac:dyDescent="0.3">
      <c r="A50" s="149" t="s">
        <v>521</v>
      </c>
      <c r="B50" s="149" t="s">
        <v>2313</v>
      </c>
      <c r="C50" s="271">
        <v>0</v>
      </c>
      <c r="D50" s="271">
        <v>0</v>
      </c>
      <c r="E50" s="183"/>
      <c r="F50" s="271">
        <v>0</v>
      </c>
      <c r="G50" s="149"/>
    </row>
    <row r="51" spans="1:7" x14ac:dyDescent="0.3">
      <c r="A51" s="149" t="s">
        <v>522</v>
      </c>
      <c r="B51" s="149" t="s">
        <v>523</v>
      </c>
      <c r="C51" s="271">
        <v>0</v>
      </c>
      <c r="D51" s="271">
        <v>0</v>
      </c>
      <c r="E51" s="183"/>
      <c r="F51" s="271">
        <v>0</v>
      </c>
      <c r="G51" s="149"/>
    </row>
    <row r="52" spans="1:7" x14ac:dyDescent="0.3">
      <c r="A52" s="149" t="s">
        <v>524</v>
      </c>
      <c r="B52" s="149" t="s">
        <v>525</v>
      </c>
      <c r="C52" s="271">
        <v>0</v>
      </c>
      <c r="D52" s="271">
        <v>0</v>
      </c>
      <c r="E52" s="183"/>
      <c r="F52" s="271">
        <v>0</v>
      </c>
      <c r="G52" s="149"/>
    </row>
    <row r="53" spans="1:7" x14ac:dyDescent="0.3">
      <c r="A53" s="149" t="s">
        <v>526</v>
      </c>
      <c r="B53" s="149" t="s">
        <v>527</v>
      </c>
      <c r="C53" s="271">
        <v>0</v>
      </c>
      <c r="D53" s="271">
        <v>0</v>
      </c>
      <c r="E53" s="183"/>
      <c r="F53" s="271">
        <v>0</v>
      </c>
      <c r="G53" s="149"/>
    </row>
    <row r="54" spans="1:7" x14ac:dyDescent="0.3">
      <c r="A54" s="149" t="s">
        <v>528</v>
      </c>
      <c r="B54" s="149" t="s">
        <v>529</v>
      </c>
      <c r="C54" s="271">
        <v>0</v>
      </c>
      <c r="D54" s="271">
        <v>0</v>
      </c>
      <c r="E54" s="183"/>
      <c r="F54" s="271">
        <v>0</v>
      </c>
      <c r="G54" s="149"/>
    </row>
    <row r="55" spans="1:7" x14ac:dyDescent="0.3">
      <c r="A55" s="149" t="s">
        <v>530</v>
      </c>
      <c r="B55" s="149" t="s">
        <v>531</v>
      </c>
      <c r="C55" s="271">
        <v>0</v>
      </c>
      <c r="D55" s="271">
        <v>0</v>
      </c>
      <c r="E55" s="183"/>
      <c r="F55" s="271">
        <v>0</v>
      </c>
      <c r="G55" s="149"/>
    </row>
    <row r="56" spans="1:7" x14ac:dyDescent="0.3">
      <c r="A56" s="149" t="s">
        <v>532</v>
      </c>
      <c r="B56" s="149" t="s">
        <v>533</v>
      </c>
      <c r="C56" s="271">
        <v>0</v>
      </c>
      <c r="D56" s="271">
        <v>0</v>
      </c>
      <c r="E56" s="183"/>
      <c r="F56" s="271">
        <v>0</v>
      </c>
      <c r="G56" s="149"/>
    </row>
    <row r="57" spans="1:7" x14ac:dyDescent="0.3">
      <c r="A57" s="149" t="s">
        <v>534</v>
      </c>
      <c r="B57" s="149" t="s">
        <v>535</v>
      </c>
      <c r="C57" s="271">
        <v>0</v>
      </c>
      <c r="D57" s="271">
        <v>0</v>
      </c>
      <c r="E57" s="183"/>
      <c r="F57" s="271">
        <v>0</v>
      </c>
      <c r="G57" s="149"/>
    </row>
    <row r="58" spans="1:7" x14ac:dyDescent="0.3">
      <c r="A58" s="149" t="s">
        <v>536</v>
      </c>
      <c r="B58" s="149" t="s">
        <v>537</v>
      </c>
      <c r="C58" s="271">
        <v>0</v>
      </c>
      <c r="D58" s="271">
        <v>0</v>
      </c>
      <c r="E58" s="183"/>
      <c r="F58" s="271">
        <v>0</v>
      </c>
      <c r="G58" s="149"/>
    </row>
    <row r="59" spans="1:7" x14ac:dyDescent="0.3">
      <c r="A59" s="149" t="s">
        <v>538</v>
      </c>
      <c r="B59" s="149" t="s">
        <v>539</v>
      </c>
      <c r="C59" s="271">
        <v>0</v>
      </c>
      <c r="D59" s="271">
        <v>0</v>
      </c>
      <c r="E59" s="183"/>
      <c r="F59" s="271">
        <v>0</v>
      </c>
      <c r="G59" s="149"/>
    </row>
    <row r="60" spans="1:7" x14ac:dyDescent="0.3">
      <c r="A60" s="149" t="s">
        <v>540</v>
      </c>
      <c r="B60" s="149" t="s">
        <v>3</v>
      </c>
      <c r="C60" s="271">
        <v>0</v>
      </c>
      <c r="D60" s="271">
        <v>0</v>
      </c>
      <c r="E60" s="183"/>
      <c r="F60" s="271">
        <v>0</v>
      </c>
      <c r="G60" s="149"/>
    </row>
    <row r="61" spans="1:7" x14ac:dyDescent="0.3">
      <c r="A61" s="149" t="s">
        <v>541</v>
      </c>
      <c r="B61" s="149" t="s">
        <v>542</v>
      </c>
      <c r="C61" s="271">
        <v>0</v>
      </c>
      <c r="D61" s="271">
        <v>0</v>
      </c>
      <c r="E61" s="183"/>
      <c r="F61" s="271">
        <v>0</v>
      </c>
      <c r="G61" s="149"/>
    </row>
    <row r="62" spans="1:7" x14ac:dyDescent="0.3">
      <c r="A62" s="149" t="s">
        <v>543</v>
      </c>
      <c r="B62" s="149" t="s">
        <v>544</v>
      </c>
      <c r="C62" s="271">
        <v>0</v>
      </c>
      <c r="D62" s="271">
        <v>0</v>
      </c>
      <c r="E62" s="183"/>
      <c r="F62" s="271">
        <v>0</v>
      </c>
      <c r="G62" s="149"/>
    </row>
    <row r="63" spans="1:7" x14ac:dyDescent="0.3">
      <c r="A63" s="149" t="s">
        <v>545</v>
      </c>
      <c r="B63" s="149" t="s">
        <v>546</v>
      </c>
      <c r="C63" s="271">
        <v>0</v>
      </c>
      <c r="D63" s="271">
        <v>0</v>
      </c>
      <c r="E63" s="183"/>
      <c r="F63" s="271">
        <v>0</v>
      </c>
      <c r="G63" s="149"/>
    </row>
    <row r="64" spans="1:7" x14ac:dyDescent="0.3">
      <c r="A64" s="149" t="s">
        <v>547</v>
      </c>
      <c r="B64" s="149" t="s">
        <v>548</v>
      </c>
      <c r="C64" s="271">
        <v>0</v>
      </c>
      <c r="D64" s="271">
        <v>0</v>
      </c>
      <c r="E64" s="183"/>
      <c r="F64" s="271">
        <v>0</v>
      </c>
      <c r="G64" s="149"/>
    </row>
    <row r="65" spans="1:7" x14ac:dyDescent="0.3">
      <c r="A65" s="149" t="s">
        <v>549</v>
      </c>
      <c r="B65" s="149" t="s">
        <v>550</v>
      </c>
      <c r="C65" s="271">
        <v>0</v>
      </c>
      <c r="D65" s="271">
        <v>0</v>
      </c>
      <c r="E65" s="183"/>
      <c r="F65" s="271">
        <v>0</v>
      </c>
      <c r="G65" s="149"/>
    </row>
    <row r="66" spans="1:7" x14ac:dyDescent="0.3">
      <c r="A66" s="149" t="s">
        <v>551</v>
      </c>
      <c r="B66" s="149" t="s">
        <v>552</v>
      </c>
      <c r="C66" s="271">
        <v>0</v>
      </c>
      <c r="D66" s="271">
        <v>0</v>
      </c>
      <c r="E66" s="183"/>
      <c r="F66" s="271">
        <v>0</v>
      </c>
      <c r="G66" s="149"/>
    </row>
    <row r="67" spans="1:7" x14ac:dyDescent="0.3">
      <c r="A67" s="149" t="s">
        <v>553</v>
      </c>
      <c r="B67" s="149" t="s">
        <v>554</v>
      </c>
      <c r="C67" s="271">
        <v>0</v>
      </c>
      <c r="D67" s="271">
        <v>0</v>
      </c>
      <c r="E67" s="183"/>
      <c r="F67" s="271">
        <v>0</v>
      </c>
      <c r="G67" s="149"/>
    </row>
    <row r="68" spans="1:7" x14ac:dyDescent="0.3">
      <c r="A68" s="149" t="s">
        <v>555</v>
      </c>
      <c r="B68" s="149" t="s">
        <v>556</v>
      </c>
      <c r="C68" s="271">
        <v>0</v>
      </c>
      <c r="D68" s="271">
        <v>0</v>
      </c>
      <c r="E68" s="183"/>
      <c r="F68" s="271">
        <v>0</v>
      </c>
      <c r="G68" s="149"/>
    </row>
    <row r="69" spans="1:7" x14ac:dyDescent="0.3">
      <c r="A69" s="270" t="s">
        <v>557</v>
      </c>
      <c r="B69" s="149" t="s">
        <v>558</v>
      </c>
      <c r="C69" s="271">
        <v>0</v>
      </c>
      <c r="D69" s="271">
        <v>0</v>
      </c>
      <c r="E69" s="183"/>
      <c r="F69" s="271">
        <v>0</v>
      </c>
      <c r="G69" s="149"/>
    </row>
    <row r="70" spans="1:7" x14ac:dyDescent="0.3">
      <c r="A70" s="270" t="s">
        <v>559</v>
      </c>
      <c r="B70" s="149" t="s">
        <v>560</v>
      </c>
      <c r="C70" s="271">
        <v>0</v>
      </c>
      <c r="D70" s="271">
        <v>0</v>
      </c>
      <c r="E70" s="183"/>
      <c r="F70" s="271">
        <v>0</v>
      </c>
      <c r="G70" s="149"/>
    </row>
    <row r="71" spans="1:7" x14ac:dyDescent="0.3">
      <c r="A71" s="270" t="s">
        <v>561</v>
      </c>
      <c r="B71" s="149" t="s">
        <v>6</v>
      </c>
      <c r="C71" s="271">
        <v>0</v>
      </c>
      <c r="D71" s="271">
        <v>0</v>
      </c>
      <c r="E71" s="183"/>
      <c r="F71" s="271">
        <v>0</v>
      </c>
      <c r="G71" s="149"/>
    </row>
    <row r="72" spans="1:7" x14ac:dyDescent="0.3">
      <c r="A72" s="270" t="s">
        <v>562</v>
      </c>
      <c r="B72" s="169" t="s">
        <v>303</v>
      </c>
      <c r="C72" s="182">
        <f>SUM(C73:C75)</f>
        <v>0</v>
      </c>
      <c r="D72" s="182">
        <f>SUM(D73:D75)</f>
        <v>0</v>
      </c>
      <c r="E72" s="183"/>
      <c r="F72" s="182">
        <f>SUM(F73:F75)</f>
        <v>0</v>
      </c>
      <c r="G72" s="149"/>
    </row>
    <row r="73" spans="1:7" x14ac:dyDescent="0.3">
      <c r="A73" s="270" t="s">
        <v>564</v>
      </c>
      <c r="B73" s="149" t="s">
        <v>566</v>
      </c>
      <c r="C73" s="271">
        <v>0</v>
      </c>
      <c r="D73" s="271">
        <v>0</v>
      </c>
      <c r="E73" s="183"/>
      <c r="F73" s="271">
        <v>0</v>
      </c>
      <c r="G73" s="149"/>
    </row>
    <row r="74" spans="1:7" x14ac:dyDescent="0.3">
      <c r="A74" s="270" t="s">
        <v>565</v>
      </c>
      <c r="B74" s="149" t="s">
        <v>568</v>
      </c>
      <c r="C74" s="271">
        <v>0</v>
      </c>
      <c r="D74" s="271">
        <v>0</v>
      </c>
      <c r="E74" s="183"/>
      <c r="F74" s="271">
        <v>0</v>
      </c>
      <c r="G74" s="149"/>
    </row>
    <row r="75" spans="1:7" x14ac:dyDescent="0.3">
      <c r="A75" s="270" t="s">
        <v>567</v>
      </c>
      <c r="B75" s="149" t="s">
        <v>2</v>
      </c>
      <c r="C75" s="271">
        <v>0</v>
      </c>
      <c r="D75" s="271">
        <v>0</v>
      </c>
      <c r="E75" s="183"/>
      <c r="F75" s="271">
        <v>0</v>
      </c>
      <c r="G75" s="149"/>
    </row>
    <row r="76" spans="1:7" x14ac:dyDescent="0.3">
      <c r="A76" s="270" t="s">
        <v>1552</v>
      </c>
      <c r="B76" s="169" t="s">
        <v>144</v>
      </c>
      <c r="C76" s="182">
        <f>SUM(C77:C87)</f>
        <v>1</v>
      </c>
      <c r="D76" s="182">
        <f>SUM(D77:D87)</f>
        <v>0</v>
      </c>
      <c r="E76" s="183"/>
      <c r="F76" s="182">
        <f>SUM(F77:F87)</f>
        <v>1</v>
      </c>
      <c r="G76" s="149"/>
    </row>
    <row r="77" spans="1:7" x14ac:dyDescent="0.3">
      <c r="A77" s="270" t="s">
        <v>569</v>
      </c>
      <c r="B77" s="170" t="s">
        <v>305</v>
      </c>
      <c r="C77" s="271">
        <v>0</v>
      </c>
      <c r="D77" s="271">
        <v>0</v>
      </c>
      <c r="E77" s="183"/>
      <c r="F77" s="271">
        <v>0</v>
      </c>
      <c r="G77" s="149"/>
    </row>
    <row r="78" spans="1:7" s="269" customFormat="1" x14ac:dyDescent="0.3">
      <c r="A78" s="270" t="s">
        <v>570</v>
      </c>
      <c r="B78" s="270" t="s">
        <v>563</v>
      </c>
      <c r="C78" s="271">
        <v>0</v>
      </c>
      <c r="D78" s="271">
        <v>0</v>
      </c>
      <c r="E78" s="271"/>
      <c r="F78" s="271">
        <v>0</v>
      </c>
      <c r="G78" s="270"/>
    </row>
    <row r="79" spans="1:7" x14ac:dyDescent="0.3">
      <c r="A79" s="270" t="s">
        <v>571</v>
      </c>
      <c r="B79" s="170" t="s">
        <v>307</v>
      </c>
      <c r="C79" s="271">
        <v>0</v>
      </c>
      <c r="D79" s="271">
        <v>0</v>
      </c>
      <c r="E79" s="183"/>
      <c r="F79" s="271">
        <v>0</v>
      </c>
      <c r="G79" s="149"/>
    </row>
    <row r="80" spans="1:7" x14ac:dyDescent="0.3">
      <c r="A80" s="149" t="s">
        <v>572</v>
      </c>
      <c r="B80" s="170" t="s">
        <v>309</v>
      </c>
      <c r="C80" s="271">
        <v>0</v>
      </c>
      <c r="D80" s="271">
        <v>0</v>
      </c>
      <c r="E80" s="183"/>
      <c r="F80" s="271">
        <v>0</v>
      </c>
      <c r="G80" s="149"/>
    </row>
    <row r="81" spans="1:7" x14ac:dyDescent="0.3">
      <c r="A81" s="149" t="s">
        <v>573</v>
      </c>
      <c r="B81" s="170" t="s">
        <v>12</v>
      </c>
      <c r="C81" s="183">
        <v>1</v>
      </c>
      <c r="D81" s="271">
        <v>0</v>
      </c>
      <c r="E81" s="183"/>
      <c r="F81" s="271">
        <v>1</v>
      </c>
      <c r="G81" s="149"/>
    </row>
    <row r="82" spans="1:7" x14ac:dyDescent="0.3">
      <c r="A82" s="149" t="s">
        <v>574</v>
      </c>
      <c r="B82" s="170" t="s">
        <v>312</v>
      </c>
      <c r="C82" s="271">
        <v>0</v>
      </c>
      <c r="D82" s="271">
        <v>0</v>
      </c>
      <c r="E82" s="183"/>
      <c r="F82" s="271">
        <v>0</v>
      </c>
      <c r="G82" s="149"/>
    </row>
    <row r="83" spans="1:7" x14ac:dyDescent="0.3">
      <c r="A83" s="149" t="s">
        <v>575</v>
      </c>
      <c r="B83" s="170" t="s">
        <v>314</v>
      </c>
      <c r="C83" s="271">
        <v>0</v>
      </c>
      <c r="D83" s="271">
        <v>0</v>
      </c>
      <c r="E83" s="183"/>
      <c r="F83" s="271">
        <v>0</v>
      </c>
      <c r="G83" s="149"/>
    </row>
    <row r="84" spans="1:7" x14ac:dyDescent="0.3">
      <c r="A84" s="149" t="s">
        <v>576</v>
      </c>
      <c r="B84" s="170" t="s">
        <v>316</v>
      </c>
      <c r="C84" s="271">
        <v>0</v>
      </c>
      <c r="D84" s="271">
        <v>0</v>
      </c>
      <c r="E84" s="183"/>
      <c r="F84" s="271">
        <v>0</v>
      </c>
      <c r="G84" s="149"/>
    </row>
    <row r="85" spans="1:7" x14ac:dyDescent="0.3">
      <c r="A85" s="149" t="s">
        <v>577</v>
      </c>
      <c r="B85" s="170" t="s">
        <v>318</v>
      </c>
      <c r="C85" s="271">
        <v>0</v>
      </c>
      <c r="D85" s="271">
        <v>0</v>
      </c>
      <c r="E85" s="183"/>
      <c r="F85" s="271">
        <v>0</v>
      </c>
      <c r="G85" s="149"/>
    </row>
    <row r="86" spans="1:7" x14ac:dyDescent="0.3">
      <c r="A86" s="149" t="s">
        <v>578</v>
      </c>
      <c r="B86" s="170" t="s">
        <v>320</v>
      </c>
      <c r="C86" s="271">
        <v>0</v>
      </c>
      <c r="D86" s="271">
        <v>0</v>
      </c>
      <c r="E86" s="183"/>
      <c r="F86" s="271">
        <v>0</v>
      </c>
      <c r="G86" s="149"/>
    </row>
    <row r="87" spans="1:7" x14ac:dyDescent="0.3">
      <c r="A87" s="149" t="s">
        <v>579</v>
      </c>
      <c r="B87" s="170" t="s">
        <v>144</v>
      </c>
      <c r="C87" s="271">
        <v>0</v>
      </c>
      <c r="D87" s="271">
        <v>0</v>
      </c>
      <c r="E87" s="183"/>
      <c r="F87" s="271">
        <v>0</v>
      </c>
      <c r="G87" s="149"/>
    </row>
    <row r="88" spans="1:7" outlineLevel="1" x14ac:dyDescent="0.3">
      <c r="A88" s="149" t="s">
        <v>580</v>
      </c>
      <c r="B88" s="166"/>
      <c r="C88" s="183"/>
      <c r="D88" s="183"/>
      <c r="E88" s="183"/>
      <c r="F88" s="183"/>
      <c r="G88" s="149"/>
    </row>
    <row r="89" spans="1:7" outlineLevel="1" x14ac:dyDescent="0.3">
      <c r="A89" s="149" t="s">
        <v>581</v>
      </c>
      <c r="B89" s="166"/>
      <c r="C89" s="183"/>
      <c r="D89" s="183"/>
      <c r="E89" s="183"/>
      <c r="F89" s="183"/>
      <c r="G89" s="149"/>
    </row>
    <row r="90" spans="1:7" outlineLevel="1" x14ac:dyDescent="0.3">
      <c r="A90" s="149" t="s">
        <v>582</v>
      </c>
      <c r="B90" s="166"/>
      <c r="C90" s="183"/>
      <c r="D90" s="183"/>
      <c r="E90" s="183"/>
      <c r="F90" s="183"/>
      <c r="G90" s="149"/>
    </row>
    <row r="91" spans="1:7" outlineLevel="1" x14ac:dyDescent="0.3">
      <c r="A91" s="149" t="s">
        <v>583</v>
      </c>
      <c r="B91" s="166"/>
      <c r="C91" s="183"/>
      <c r="D91" s="183"/>
      <c r="E91" s="183"/>
      <c r="F91" s="183"/>
      <c r="G91" s="149"/>
    </row>
    <row r="92" spans="1:7" outlineLevel="1" x14ac:dyDescent="0.3">
      <c r="A92" s="149" t="s">
        <v>584</v>
      </c>
      <c r="B92" s="166"/>
      <c r="C92" s="183"/>
      <c r="D92" s="183"/>
      <c r="E92" s="183"/>
      <c r="F92" s="183"/>
      <c r="G92" s="149"/>
    </row>
    <row r="93" spans="1:7" outlineLevel="1" x14ac:dyDescent="0.3">
      <c r="A93" s="149" t="s">
        <v>585</v>
      </c>
      <c r="B93" s="166"/>
      <c r="C93" s="183"/>
      <c r="D93" s="183"/>
      <c r="E93" s="183"/>
      <c r="F93" s="183"/>
      <c r="G93" s="149"/>
    </row>
    <row r="94" spans="1:7" outlineLevel="1" x14ac:dyDescent="0.3">
      <c r="A94" s="149" t="s">
        <v>586</v>
      </c>
      <c r="B94" s="166"/>
      <c r="C94" s="183"/>
      <c r="D94" s="183"/>
      <c r="E94" s="183"/>
      <c r="F94" s="183"/>
      <c r="G94" s="149"/>
    </row>
    <row r="95" spans="1:7" outlineLevel="1" x14ac:dyDescent="0.3">
      <c r="A95" s="149" t="s">
        <v>587</v>
      </c>
      <c r="B95" s="166"/>
      <c r="C95" s="183"/>
      <c r="D95" s="183"/>
      <c r="E95" s="183"/>
      <c r="F95" s="183"/>
      <c r="G95" s="149"/>
    </row>
    <row r="96" spans="1:7" outlineLevel="1" x14ac:dyDescent="0.3">
      <c r="A96" s="149" t="s">
        <v>588</v>
      </c>
      <c r="B96" s="166"/>
      <c r="C96" s="183"/>
      <c r="D96" s="183"/>
      <c r="E96" s="183"/>
      <c r="F96" s="183"/>
      <c r="G96" s="149"/>
    </row>
    <row r="97" spans="1:7" outlineLevel="1" x14ac:dyDescent="0.3">
      <c r="A97" s="149" t="s">
        <v>589</v>
      </c>
      <c r="B97" s="166"/>
      <c r="C97" s="183"/>
      <c r="D97" s="183"/>
      <c r="E97" s="183"/>
      <c r="F97" s="183"/>
      <c r="G97" s="149"/>
    </row>
    <row r="98" spans="1:7" ht="15" customHeight="1" x14ac:dyDescent="0.3">
      <c r="A98" s="160"/>
      <c r="B98" s="196" t="s">
        <v>1563</v>
      </c>
      <c r="C98" s="160" t="s">
        <v>498</v>
      </c>
      <c r="D98" s="160" t="s">
        <v>499</v>
      </c>
      <c r="E98" s="167"/>
      <c r="F98" s="162" t="s">
        <v>467</v>
      </c>
      <c r="G98" s="162"/>
    </row>
    <row r="99" spans="1:7" x14ac:dyDescent="0.3">
      <c r="A99" s="149" t="s">
        <v>590</v>
      </c>
      <c r="B99" s="335" t="s">
        <v>2939</v>
      </c>
      <c r="C99" s="183">
        <v>9.9564792156020432E-2</v>
      </c>
      <c r="D99" s="183">
        <v>0</v>
      </c>
      <c r="E99" s="183"/>
      <c r="F99" s="183">
        <v>9.9564792156020432E-2</v>
      </c>
      <c r="G99" s="149"/>
    </row>
    <row r="100" spans="1:7" x14ac:dyDescent="0.3">
      <c r="A100" s="149" t="s">
        <v>592</v>
      </c>
      <c r="B100" s="335" t="s">
        <v>2940</v>
      </c>
      <c r="C100" s="183">
        <v>0.21664803333154456</v>
      </c>
      <c r="D100" s="271">
        <v>0</v>
      </c>
      <c r="E100" s="183"/>
      <c r="F100" s="271">
        <v>0.21664803333154456</v>
      </c>
      <c r="G100" s="149"/>
    </row>
    <row r="101" spans="1:7" x14ac:dyDescent="0.3">
      <c r="A101" s="149" t="s">
        <v>593</v>
      </c>
      <c r="B101" s="335" t="s">
        <v>2941</v>
      </c>
      <c r="C101" s="183">
        <v>9.1016912487036344E-3</v>
      </c>
      <c r="D101" s="271">
        <v>0</v>
      </c>
      <c r="E101" s="183"/>
      <c r="F101" s="271">
        <v>9.1016912487036344E-3</v>
      </c>
      <c r="G101" s="149"/>
    </row>
    <row r="102" spans="1:7" x14ac:dyDescent="0.3">
      <c r="A102" s="149" t="s">
        <v>594</v>
      </c>
      <c r="B102" s="335" t="s">
        <v>2942</v>
      </c>
      <c r="C102" s="183">
        <v>7.1001236464493748E-3</v>
      </c>
      <c r="D102" s="271">
        <v>0</v>
      </c>
      <c r="E102" s="183"/>
      <c r="F102" s="271">
        <v>7.1001236464493748E-3</v>
      </c>
      <c r="G102" s="149"/>
    </row>
    <row r="103" spans="1:7" x14ac:dyDescent="0.3">
      <c r="A103" s="149" t="s">
        <v>595</v>
      </c>
      <c r="B103" s="335" t="s">
        <v>2943</v>
      </c>
      <c r="C103" s="183">
        <v>1.4766394621064044E-2</v>
      </c>
      <c r="D103" s="271">
        <v>0</v>
      </c>
      <c r="E103" s="183"/>
      <c r="F103" s="271">
        <v>1.4766394621064044E-2</v>
      </c>
      <c r="G103" s="149"/>
    </row>
    <row r="104" spans="1:7" x14ac:dyDescent="0.3">
      <c r="A104" s="149" t="s">
        <v>596</v>
      </c>
      <c r="B104" s="335" t="s">
        <v>2944</v>
      </c>
      <c r="C104" s="183">
        <v>5.2126157335261047E-4</v>
      </c>
      <c r="D104" s="271">
        <v>0</v>
      </c>
      <c r="E104" s="183"/>
      <c r="F104" s="271">
        <v>5.2126157335261047E-4</v>
      </c>
      <c r="G104" s="149"/>
    </row>
    <row r="105" spans="1:7" x14ac:dyDescent="0.3">
      <c r="A105" s="149" t="s">
        <v>597</v>
      </c>
      <c r="B105" s="335" t="s">
        <v>2945</v>
      </c>
      <c r="C105" s="183">
        <v>1.7614177070743361E-2</v>
      </c>
      <c r="D105" s="271">
        <v>0</v>
      </c>
      <c r="E105" s="183"/>
      <c r="F105" s="271">
        <v>1.7614177070743361E-2</v>
      </c>
      <c r="G105" s="149"/>
    </row>
    <row r="106" spans="1:7" x14ac:dyDescent="0.3">
      <c r="A106" s="149" t="s">
        <v>598</v>
      </c>
      <c r="B106" s="335" t="s">
        <v>2946</v>
      </c>
      <c r="C106" s="183">
        <v>0.52301414002823576</v>
      </c>
      <c r="D106" s="271">
        <v>0</v>
      </c>
      <c r="E106" s="183"/>
      <c r="F106" s="271">
        <v>0.52301414002823576</v>
      </c>
      <c r="G106" s="149"/>
    </row>
    <row r="107" spans="1:7" x14ac:dyDescent="0.3">
      <c r="A107" s="149" t="s">
        <v>599</v>
      </c>
      <c r="B107" s="335" t="s">
        <v>2947</v>
      </c>
      <c r="C107" s="183">
        <v>2.7626506962446177E-3</v>
      </c>
      <c r="D107" s="271">
        <v>0</v>
      </c>
      <c r="E107" s="183"/>
      <c r="F107" s="271">
        <v>2.7626506962446177E-3</v>
      </c>
      <c r="G107" s="149"/>
    </row>
    <row r="108" spans="1:7" x14ac:dyDescent="0.3">
      <c r="A108" s="149" t="s">
        <v>600</v>
      </c>
      <c r="B108" s="335" t="s">
        <v>2948</v>
      </c>
      <c r="C108" s="183">
        <v>9.6433525848464138E-2</v>
      </c>
      <c r="D108" s="271">
        <v>0</v>
      </c>
      <c r="E108" s="183"/>
      <c r="F108" s="271">
        <v>9.6433525848464138E-2</v>
      </c>
      <c r="G108" s="149"/>
    </row>
    <row r="109" spans="1:7" x14ac:dyDescent="0.3">
      <c r="A109" s="149" t="s">
        <v>601</v>
      </c>
      <c r="B109" s="335" t="s">
        <v>2949</v>
      </c>
      <c r="C109" s="183">
        <v>1.1584126728353643E-2</v>
      </c>
      <c r="D109" s="271">
        <v>0</v>
      </c>
      <c r="E109" s="183"/>
      <c r="F109" s="271">
        <v>1.1584126728353643E-2</v>
      </c>
      <c r="G109" s="149"/>
    </row>
    <row r="110" spans="1:7" x14ac:dyDescent="0.3">
      <c r="A110" s="149" t="s">
        <v>602</v>
      </c>
      <c r="B110" s="335" t="s">
        <v>2950</v>
      </c>
      <c r="C110" s="183">
        <v>8.8908304462701209E-4</v>
      </c>
      <c r="D110" s="271">
        <v>0</v>
      </c>
      <c r="E110" s="183"/>
      <c r="F110" s="271">
        <v>8.8908304462701209E-4</v>
      </c>
      <c r="G110" s="149"/>
    </row>
    <row r="111" spans="1:7" x14ac:dyDescent="0.3">
      <c r="A111" s="149" t="s">
        <v>603</v>
      </c>
      <c r="B111" s="335" t="s">
        <v>146</v>
      </c>
      <c r="C111" s="271">
        <f>SUM(C99:C110)</f>
        <v>0.99999999999380307</v>
      </c>
      <c r="D111" s="271">
        <v>0</v>
      </c>
      <c r="E111" s="183"/>
      <c r="F111" s="271">
        <f t="shared" ref="F100:F111" si="0">+C111+D111</f>
        <v>0.99999999999380307</v>
      </c>
      <c r="G111" s="149"/>
    </row>
    <row r="112" spans="1:7" x14ac:dyDescent="0.3">
      <c r="A112" s="149" t="s">
        <v>604</v>
      </c>
      <c r="B112" s="170"/>
      <c r="C112" s="183"/>
      <c r="D112" s="183"/>
      <c r="E112" s="183"/>
      <c r="F112" s="183"/>
      <c r="G112" s="149"/>
    </row>
    <row r="113" spans="1:7" x14ac:dyDescent="0.3">
      <c r="A113" s="149" t="s">
        <v>605</v>
      </c>
      <c r="B113" s="170"/>
      <c r="C113" s="183"/>
      <c r="D113" s="183"/>
      <c r="E113" s="183"/>
      <c r="F113" s="183"/>
      <c r="G113" s="149"/>
    </row>
    <row r="114" spans="1:7" x14ac:dyDescent="0.3">
      <c r="A114" s="149" t="s">
        <v>606</v>
      </c>
      <c r="B114" s="170"/>
      <c r="C114" s="183"/>
      <c r="D114" s="183"/>
      <c r="E114" s="183"/>
      <c r="F114" s="183"/>
      <c r="G114" s="149"/>
    </row>
    <row r="115" spans="1:7" x14ac:dyDescent="0.3">
      <c r="A115" s="149" t="s">
        <v>607</v>
      </c>
      <c r="B115" s="170"/>
      <c r="C115" s="183"/>
      <c r="D115" s="183"/>
      <c r="E115" s="183"/>
      <c r="F115" s="183"/>
      <c r="G115" s="149"/>
    </row>
    <row r="116" spans="1:7" x14ac:dyDescent="0.3">
      <c r="A116" s="149" t="s">
        <v>608</v>
      </c>
      <c r="B116" s="170"/>
      <c r="C116" s="183"/>
      <c r="D116" s="183"/>
      <c r="E116" s="183"/>
      <c r="F116" s="183"/>
      <c r="G116" s="149"/>
    </row>
    <row r="117" spans="1:7" x14ac:dyDescent="0.3">
      <c r="A117" s="149" t="s">
        <v>609</v>
      </c>
      <c r="B117" s="170"/>
      <c r="C117" s="183"/>
      <c r="D117" s="183"/>
      <c r="E117" s="183"/>
      <c r="F117" s="183"/>
      <c r="G117" s="149"/>
    </row>
    <row r="118" spans="1:7" x14ac:dyDescent="0.3">
      <c r="A118" s="149" t="s">
        <v>610</v>
      </c>
      <c r="B118" s="170"/>
      <c r="C118" s="183"/>
      <c r="D118" s="183"/>
      <c r="E118" s="183"/>
      <c r="F118" s="183"/>
      <c r="G118" s="149"/>
    </row>
    <row r="119" spans="1:7" x14ac:dyDescent="0.3">
      <c r="A119" s="149" t="s">
        <v>611</v>
      </c>
      <c r="B119" s="170"/>
      <c r="C119" s="183"/>
      <c r="D119" s="183"/>
      <c r="E119" s="183"/>
      <c r="F119" s="183"/>
      <c r="G119" s="149"/>
    </row>
    <row r="120" spans="1:7" x14ac:dyDescent="0.3">
      <c r="A120" s="149" t="s">
        <v>612</v>
      </c>
      <c r="B120" s="170"/>
      <c r="C120" s="183"/>
      <c r="D120" s="183"/>
      <c r="E120" s="183"/>
      <c r="F120" s="183"/>
      <c r="G120" s="149"/>
    </row>
    <row r="121" spans="1:7" x14ac:dyDescent="0.3">
      <c r="A121" s="149" t="s">
        <v>613</v>
      </c>
      <c r="B121" s="170"/>
      <c r="C121" s="183"/>
      <c r="D121" s="183"/>
      <c r="E121" s="183"/>
      <c r="F121" s="183"/>
      <c r="G121" s="149"/>
    </row>
    <row r="122" spans="1:7" x14ac:dyDescent="0.3">
      <c r="A122" s="149" t="s">
        <v>614</v>
      </c>
      <c r="B122" s="170"/>
      <c r="C122" s="183"/>
      <c r="D122" s="183"/>
      <c r="E122" s="183"/>
      <c r="F122" s="183"/>
      <c r="G122" s="149"/>
    </row>
    <row r="123" spans="1:7" x14ac:dyDescent="0.3">
      <c r="A123" s="149" t="s">
        <v>615</v>
      </c>
      <c r="B123" s="170"/>
      <c r="C123" s="183"/>
      <c r="D123" s="183"/>
      <c r="E123" s="183"/>
      <c r="F123" s="183"/>
      <c r="G123" s="149"/>
    </row>
    <row r="124" spans="1:7" x14ac:dyDescent="0.3">
      <c r="A124" s="149" t="s">
        <v>616</v>
      </c>
      <c r="B124" s="170"/>
      <c r="C124" s="183"/>
      <c r="D124" s="183"/>
      <c r="E124" s="183"/>
      <c r="F124" s="183"/>
      <c r="G124" s="149"/>
    </row>
    <row r="125" spans="1:7" x14ac:dyDescent="0.3">
      <c r="A125" s="149" t="s">
        <v>617</v>
      </c>
      <c r="B125" s="170"/>
      <c r="C125" s="183"/>
      <c r="D125" s="183"/>
      <c r="E125" s="183"/>
      <c r="F125" s="183"/>
      <c r="G125" s="149"/>
    </row>
    <row r="126" spans="1:7" x14ac:dyDescent="0.3">
      <c r="A126" s="149" t="s">
        <v>618</v>
      </c>
      <c r="B126" s="170"/>
      <c r="C126" s="183"/>
      <c r="D126" s="183"/>
      <c r="E126" s="183"/>
      <c r="F126" s="183"/>
      <c r="G126" s="149"/>
    </row>
    <row r="127" spans="1:7" x14ac:dyDescent="0.3">
      <c r="A127" s="149" t="s">
        <v>619</v>
      </c>
      <c r="B127" s="170"/>
      <c r="C127" s="183"/>
      <c r="D127" s="183"/>
      <c r="E127" s="183"/>
      <c r="F127" s="183"/>
      <c r="G127" s="149"/>
    </row>
    <row r="128" spans="1:7" x14ac:dyDescent="0.3">
      <c r="A128" s="149" t="s">
        <v>620</v>
      </c>
      <c r="B128" s="170"/>
      <c r="C128" s="183"/>
      <c r="D128" s="183"/>
      <c r="E128" s="183"/>
      <c r="F128" s="183"/>
      <c r="G128" s="149"/>
    </row>
    <row r="129" spans="1:7" x14ac:dyDescent="0.3">
      <c r="A129" s="149" t="s">
        <v>621</v>
      </c>
      <c r="B129" s="170"/>
      <c r="C129" s="183"/>
      <c r="D129" s="183"/>
      <c r="E129" s="183"/>
      <c r="F129" s="183"/>
      <c r="G129" s="149"/>
    </row>
    <row r="130" spans="1:7" x14ac:dyDescent="0.3">
      <c r="A130" s="149" t="s">
        <v>1526</v>
      </c>
      <c r="B130" s="170"/>
      <c r="C130" s="183"/>
      <c r="D130" s="183"/>
      <c r="E130" s="183"/>
      <c r="F130" s="183"/>
      <c r="G130" s="149"/>
    </row>
    <row r="131" spans="1:7" x14ac:dyDescent="0.3">
      <c r="A131" s="149" t="s">
        <v>1527</v>
      </c>
      <c r="B131" s="170"/>
      <c r="C131" s="183"/>
      <c r="D131" s="183"/>
      <c r="E131" s="183"/>
      <c r="F131" s="183"/>
      <c r="G131" s="149"/>
    </row>
    <row r="132" spans="1:7" x14ac:dyDescent="0.3">
      <c r="A132" s="149" t="s">
        <v>1528</v>
      </c>
      <c r="B132" s="170"/>
      <c r="C132" s="183"/>
      <c r="D132" s="183"/>
      <c r="E132" s="183"/>
      <c r="F132" s="183"/>
      <c r="G132" s="149"/>
    </row>
    <row r="133" spans="1:7" x14ac:dyDescent="0.3">
      <c r="A133" s="149" t="s">
        <v>1529</v>
      </c>
      <c r="B133" s="170"/>
      <c r="C133" s="183"/>
      <c r="D133" s="183"/>
      <c r="E133" s="183"/>
      <c r="F133" s="183"/>
      <c r="G133" s="149"/>
    </row>
    <row r="134" spans="1:7" x14ac:dyDescent="0.3">
      <c r="A134" s="149" t="s">
        <v>1530</v>
      </c>
      <c r="B134" s="170"/>
      <c r="C134" s="183"/>
      <c r="D134" s="183"/>
      <c r="E134" s="183"/>
      <c r="F134" s="183"/>
      <c r="G134" s="149"/>
    </row>
    <row r="135" spans="1:7" x14ac:dyDescent="0.3">
      <c r="A135" s="149" t="s">
        <v>1531</v>
      </c>
      <c r="B135" s="170"/>
      <c r="C135" s="183"/>
      <c r="D135" s="183"/>
      <c r="E135" s="183"/>
      <c r="F135" s="183"/>
      <c r="G135" s="149"/>
    </row>
    <row r="136" spans="1:7" x14ac:dyDescent="0.3">
      <c r="A136" s="149" t="s">
        <v>1532</v>
      </c>
      <c r="B136" s="170"/>
      <c r="C136" s="183"/>
      <c r="D136" s="183"/>
      <c r="E136" s="183"/>
      <c r="F136" s="183"/>
      <c r="G136" s="149"/>
    </row>
    <row r="137" spans="1:7" x14ac:dyDescent="0.3">
      <c r="A137" s="149" t="s">
        <v>1533</v>
      </c>
      <c r="B137" s="170"/>
      <c r="C137" s="183"/>
      <c r="D137" s="183"/>
      <c r="E137" s="183"/>
      <c r="F137" s="183"/>
      <c r="G137" s="149"/>
    </row>
    <row r="138" spans="1:7" x14ac:dyDescent="0.3">
      <c r="A138" s="149" t="s">
        <v>1534</v>
      </c>
      <c r="B138" s="170"/>
      <c r="C138" s="183"/>
      <c r="D138" s="183"/>
      <c r="E138" s="183"/>
      <c r="F138" s="183"/>
      <c r="G138" s="149"/>
    </row>
    <row r="139" spans="1:7" x14ac:dyDescent="0.3">
      <c r="A139" s="149" t="s">
        <v>1535</v>
      </c>
      <c r="B139" s="170"/>
      <c r="C139" s="183"/>
      <c r="D139" s="183"/>
      <c r="E139" s="183"/>
      <c r="F139" s="183"/>
      <c r="G139" s="149"/>
    </row>
    <row r="140" spans="1:7" x14ac:dyDescent="0.3">
      <c r="A140" s="149" t="s">
        <v>1536</v>
      </c>
      <c r="B140" s="170"/>
      <c r="C140" s="183"/>
      <c r="D140" s="183"/>
      <c r="E140" s="183"/>
      <c r="F140" s="183"/>
      <c r="G140" s="149"/>
    </row>
    <row r="141" spans="1:7" x14ac:dyDescent="0.3">
      <c r="A141" s="149" t="s">
        <v>1537</v>
      </c>
      <c r="B141" s="170"/>
      <c r="C141" s="183"/>
      <c r="D141" s="183"/>
      <c r="E141" s="183"/>
      <c r="F141" s="183"/>
      <c r="G141" s="149"/>
    </row>
    <row r="142" spans="1:7" x14ac:dyDescent="0.3">
      <c r="A142" s="149" t="s">
        <v>1538</v>
      </c>
      <c r="B142" s="170"/>
      <c r="C142" s="183"/>
      <c r="D142" s="183"/>
      <c r="E142" s="183"/>
      <c r="F142" s="183"/>
      <c r="G142" s="149"/>
    </row>
    <row r="143" spans="1:7" x14ac:dyDescent="0.3">
      <c r="A143" s="149" t="s">
        <v>1539</v>
      </c>
      <c r="B143" s="170"/>
      <c r="C143" s="183"/>
      <c r="D143" s="183"/>
      <c r="E143" s="183"/>
      <c r="F143" s="183"/>
      <c r="G143" s="149"/>
    </row>
    <row r="144" spans="1:7" x14ac:dyDescent="0.3">
      <c r="A144" s="149" t="s">
        <v>1540</v>
      </c>
      <c r="B144" s="170"/>
      <c r="C144" s="183"/>
      <c r="D144" s="183"/>
      <c r="E144" s="183"/>
      <c r="F144" s="183"/>
      <c r="G144" s="149"/>
    </row>
    <row r="145" spans="1:7" x14ac:dyDescent="0.3">
      <c r="A145" s="149" t="s">
        <v>1541</v>
      </c>
      <c r="B145" s="170"/>
      <c r="C145" s="183"/>
      <c r="D145" s="183"/>
      <c r="E145" s="183"/>
      <c r="F145" s="183"/>
      <c r="G145" s="149"/>
    </row>
    <row r="146" spans="1:7" x14ac:dyDescent="0.3">
      <c r="A146" s="149" t="s">
        <v>1542</v>
      </c>
      <c r="B146" s="170"/>
      <c r="C146" s="183"/>
      <c r="D146" s="183"/>
      <c r="E146" s="183"/>
      <c r="F146" s="183"/>
      <c r="G146" s="149"/>
    </row>
    <row r="147" spans="1:7" x14ac:dyDescent="0.3">
      <c r="A147" s="149" t="s">
        <v>1543</v>
      </c>
      <c r="B147" s="170"/>
      <c r="C147" s="183"/>
      <c r="D147" s="183"/>
      <c r="E147" s="183"/>
      <c r="F147" s="183"/>
      <c r="G147" s="149"/>
    </row>
    <row r="148" spans="1:7" x14ac:dyDescent="0.3">
      <c r="A148" s="149" t="s">
        <v>1544</v>
      </c>
      <c r="B148" s="170"/>
      <c r="C148" s="183"/>
      <c r="D148" s="183"/>
      <c r="E148" s="183"/>
      <c r="F148" s="183"/>
      <c r="G148" s="149"/>
    </row>
    <row r="149" spans="1:7" ht="15" customHeight="1" x14ac:dyDescent="0.3">
      <c r="A149" s="160"/>
      <c r="B149" s="161" t="s">
        <v>622</v>
      </c>
      <c r="C149" s="160" t="s">
        <v>498</v>
      </c>
      <c r="D149" s="160" t="s">
        <v>499</v>
      </c>
      <c r="E149" s="167"/>
      <c r="F149" s="162" t="s">
        <v>467</v>
      </c>
      <c r="G149" s="162"/>
    </row>
    <row r="150" spans="1:7" x14ac:dyDescent="0.3">
      <c r="A150" s="149" t="s">
        <v>623</v>
      </c>
      <c r="B150" s="149" t="s">
        <v>624</v>
      </c>
      <c r="C150" s="183">
        <v>0.77813127405117155</v>
      </c>
      <c r="D150" s="271">
        <v>0</v>
      </c>
      <c r="E150" s="184"/>
      <c r="F150" s="271">
        <v>0.77813127405117155</v>
      </c>
    </row>
    <row r="151" spans="1:7" x14ac:dyDescent="0.3">
      <c r="A151" s="149" t="s">
        <v>625</v>
      </c>
      <c r="B151" s="149" t="s">
        <v>626</v>
      </c>
      <c r="C151" s="183">
        <v>0.22186872594263221</v>
      </c>
      <c r="D151" s="271">
        <v>0</v>
      </c>
      <c r="E151" s="184"/>
      <c r="F151" s="271">
        <v>0.22186872594263221</v>
      </c>
    </row>
    <row r="152" spans="1:7" x14ac:dyDescent="0.3">
      <c r="A152" s="149" t="s">
        <v>627</v>
      </c>
      <c r="B152" s="149" t="s">
        <v>144</v>
      </c>
      <c r="C152" s="183">
        <v>0</v>
      </c>
      <c r="D152" s="271">
        <v>0</v>
      </c>
      <c r="E152" s="184"/>
      <c r="F152" s="271">
        <v>0</v>
      </c>
    </row>
    <row r="153" spans="1:7" outlineLevel="1" x14ac:dyDescent="0.3">
      <c r="A153" s="149" t="s">
        <v>628</v>
      </c>
      <c r="C153" s="183"/>
      <c r="D153" s="183"/>
      <c r="E153" s="184"/>
      <c r="F153" s="183"/>
    </row>
    <row r="154" spans="1:7" outlineLevel="1" x14ac:dyDescent="0.3">
      <c r="A154" s="149" t="s">
        <v>629</v>
      </c>
      <c r="C154" s="183"/>
      <c r="D154" s="183"/>
      <c r="E154" s="184"/>
      <c r="F154" s="183"/>
    </row>
    <row r="155" spans="1:7" outlineLevel="1" x14ac:dyDescent="0.3">
      <c r="A155" s="149" t="s">
        <v>630</v>
      </c>
      <c r="C155" s="183"/>
      <c r="D155" s="183"/>
      <c r="E155" s="184"/>
      <c r="F155" s="183"/>
    </row>
    <row r="156" spans="1:7" outlineLevel="1" x14ac:dyDescent="0.3">
      <c r="A156" s="149" t="s">
        <v>631</v>
      </c>
      <c r="C156" s="183"/>
      <c r="D156" s="183"/>
      <c r="E156" s="184"/>
      <c r="F156" s="183"/>
    </row>
    <row r="157" spans="1:7" outlineLevel="1" x14ac:dyDescent="0.3">
      <c r="A157" s="149" t="s">
        <v>632</v>
      </c>
      <c r="C157" s="183"/>
      <c r="D157" s="183"/>
      <c r="E157" s="184"/>
      <c r="F157" s="183"/>
    </row>
    <row r="158" spans="1:7" outlineLevel="1" x14ac:dyDescent="0.3">
      <c r="A158" s="149" t="s">
        <v>633</v>
      </c>
      <c r="C158" s="183"/>
      <c r="D158" s="183"/>
      <c r="E158" s="184"/>
      <c r="F158" s="183"/>
    </row>
    <row r="159" spans="1:7" ht="15" customHeight="1" x14ac:dyDescent="0.3">
      <c r="A159" s="160"/>
      <c r="B159" s="161" t="s">
        <v>634</v>
      </c>
      <c r="C159" s="160" t="s">
        <v>498</v>
      </c>
      <c r="D159" s="160" t="s">
        <v>499</v>
      </c>
      <c r="E159" s="167"/>
      <c r="F159" s="162" t="s">
        <v>467</v>
      </c>
      <c r="G159" s="162"/>
    </row>
    <row r="160" spans="1:7" x14ac:dyDescent="0.3">
      <c r="A160" s="149" t="s">
        <v>635</v>
      </c>
      <c r="B160" s="149" t="s">
        <v>636</v>
      </c>
      <c r="C160" s="271">
        <v>0</v>
      </c>
      <c r="D160" s="271">
        <v>0</v>
      </c>
      <c r="E160" s="184"/>
      <c r="F160" s="271">
        <v>0</v>
      </c>
    </row>
    <row r="161" spans="1:7" x14ac:dyDescent="0.3">
      <c r="A161" s="149" t="s">
        <v>637</v>
      </c>
      <c r="B161" s="149" t="s">
        <v>638</v>
      </c>
      <c r="C161" s="271">
        <v>1</v>
      </c>
      <c r="D161" s="271">
        <v>0</v>
      </c>
      <c r="E161" s="184"/>
      <c r="F161" s="271">
        <v>1</v>
      </c>
    </row>
    <row r="162" spans="1:7" x14ac:dyDescent="0.3">
      <c r="A162" s="149" t="s">
        <v>639</v>
      </c>
      <c r="B162" s="149" t="s">
        <v>144</v>
      </c>
      <c r="C162" s="271">
        <v>0</v>
      </c>
      <c r="D162" s="271">
        <v>0</v>
      </c>
      <c r="E162" s="184"/>
      <c r="F162" s="271">
        <v>0</v>
      </c>
    </row>
    <row r="163" spans="1:7" outlineLevel="1" x14ac:dyDescent="0.3">
      <c r="A163" s="149" t="s">
        <v>640</v>
      </c>
      <c r="E163" s="144"/>
    </row>
    <row r="164" spans="1:7" outlineLevel="1" x14ac:dyDescent="0.3">
      <c r="A164" s="149" t="s">
        <v>641</v>
      </c>
      <c r="E164" s="144"/>
    </row>
    <row r="165" spans="1:7" outlineLevel="1" x14ac:dyDescent="0.3">
      <c r="A165" s="149" t="s">
        <v>642</v>
      </c>
      <c r="E165" s="144"/>
    </row>
    <row r="166" spans="1:7" outlineLevel="1" x14ac:dyDescent="0.3">
      <c r="A166" s="149" t="s">
        <v>643</v>
      </c>
      <c r="E166" s="144"/>
    </row>
    <row r="167" spans="1:7" outlineLevel="1" x14ac:dyDescent="0.3">
      <c r="A167" s="149" t="s">
        <v>644</v>
      </c>
      <c r="E167" s="144"/>
    </row>
    <row r="168" spans="1:7" outlineLevel="1" x14ac:dyDescent="0.3">
      <c r="A168" s="149" t="s">
        <v>645</v>
      </c>
      <c r="E168" s="144"/>
    </row>
    <row r="169" spans="1:7" ht="15" customHeight="1" x14ac:dyDescent="0.3">
      <c r="A169" s="160"/>
      <c r="B169" s="161" t="s">
        <v>646</v>
      </c>
      <c r="C169" s="160" t="s">
        <v>498</v>
      </c>
      <c r="D169" s="160" t="s">
        <v>499</v>
      </c>
      <c r="E169" s="167"/>
      <c r="F169" s="162" t="s">
        <v>467</v>
      </c>
      <c r="G169" s="162"/>
    </row>
    <row r="170" spans="1:7" x14ac:dyDescent="0.3">
      <c r="A170" s="149" t="s">
        <v>647</v>
      </c>
      <c r="B170" s="171" t="s">
        <v>648</v>
      </c>
      <c r="C170" s="183">
        <v>0.15177129616703616</v>
      </c>
      <c r="D170" s="271">
        <v>0</v>
      </c>
      <c r="E170" s="184"/>
      <c r="F170" s="183">
        <v>0.15177129616703616</v>
      </c>
    </row>
    <row r="171" spans="1:7" x14ac:dyDescent="0.3">
      <c r="A171" s="149" t="s">
        <v>649</v>
      </c>
      <c r="B171" s="171" t="s">
        <v>650</v>
      </c>
      <c r="C171" s="183">
        <v>0.23748803967825494</v>
      </c>
      <c r="D171" s="271">
        <v>0</v>
      </c>
      <c r="E171" s="184"/>
      <c r="F171" s="271">
        <v>0.23748803967825494</v>
      </c>
    </row>
    <row r="172" spans="1:7" x14ac:dyDescent="0.3">
      <c r="A172" s="149" t="s">
        <v>651</v>
      </c>
      <c r="B172" s="171" t="s">
        <v>652</v>
      </c>
      <c r="C172" s="183">
        <v>0.14732418816140827</v>
      </c>
      <c r="D172" s="271">
        <v>0</v>
      </c>
      <c r="E172" s="183"/>
      <c r="F172" s="271">
        <v>0.14732418816140827</v>
      </c>
    </row>
    <row r="173" spans="1:7" x14ac:dyDescent="0.3">
      <c r="A173" s="149" t="s">
        <v>653</v>
      </c>
      <c r="B173" s="171" t="s">
        <v>654</v>
      </c>
      <c r="C173" s="183">
        <v>0.45484847401304518</v>
      </c>
      <c r="D173" s="271">
        <v>0</v>
      </c>
      <c r="E173" s="183"/>
      <c r="F173" s="271">
        <v>0.45484847401304518</v>
      </c>
    </row>
    <row r="174" spans="1:7" x14ac:dyDescent="0.3">
      <c r="A174" s="149" t="s">
        <v>655</v>
      </c>
      <c r="B174" s="171" t="s">
        <v>656</v>
      </c>
      <c r="C174" s="183">
        <v>8.5680019740622445E-3</v>
      </c>
      <c r="D174" s="271">
        <v>0</v>
      </c>
      <c r="E174" s="183"/>
      <c r="F174" s="271">
        <v>8.5680019740622445E-3</v>
      </c>
    </row>
    <row r="175" spans="1:7" outlineLevel="1" x14ac:dyDescent="0.3">
      <c r="A175" s="149" t="s">
        <v>657</v>
      </c>
      <c r="B175" s="168"/>
      <c r="C175" s="183"/>
      <c r="D175" s="183"/>
      <c r="E175" s="183"/>
      <c r="F175" s="183"/>
    </row>
    <row r="176" spans="1:7" outlineLevel="1" x14ac:dyDescent="0.3">
      <c r="A176" s="149" t="s">
        <v>658</v>
      </c>
      <c r="B176" s="168"/>
      <c r="C176" s="183"/>
      <c r="D176" s="183"/>
      <c r="E176" s="183"/>
      <c r="F176" s="183"/>
    </row>
    <row r="177" spans="1:7" outlineLevel="1" x14ac:dyDescent="0.3">
      <c r="A177" s="149" t="s">
        <v>659</v>
      </c>
      <c r="B177" s="171"/>
      <c r="C177" s="183"/>
      <c r="D177" s="183"/>
      <c r="E177" s="183"/>
      <c r="F177" s="183"/>
    </row>
    <row r="178" spans="1:7" outlineLevel="1" x14ac:dyDescent="0.3">
      <c r="A178" s="149" t="s">
        <v>660</v>
      </c>
      <c r="B178" s="171"/>
      <c r="C178" s="183"/>
      <c r="D178" s="183"/>
      <c r="E178" s="183"/>
      <c r="F178" s="183"/>
    </row>
    <row r="179" spans="1:7" ht="15" customHeight="1" x14ac:dyDescent="0.3">
      <c r="A179" s="160"/>
      <c r="B179" s="161" t="s">
        <v>661</v>
      </c>
      <c r="C179" s="160" t="s">
        <v>498</v>
      </c>
      <c r="D179" s="160" t="s">
        <v>499</v>
      </c>
      <c r="E179" s="167"/>
      <c r="F179" s="162" t="s">
        <v>467</v>
      </c>
      <c r="G179" s="162"/>
    </row>
    <row r="180" spans="1:7" x14ac:dyDescent="0.3">
      <c r="A180" s="149" t="s">
        <v>662</v>
      </c>
      <c r="B180" s="149" t="s">
        <v>663</v>
      </c>
      <c r="C180" s="183">
        <v>1.1298930536801123E-3</v>
      </c>
      <c r="D180" s="183">
        <v>0</v>
      </c>
      <c r="E180" s="184"/>
      <c r="F180" s="271">
        <v>1.1298930536801123E-3</v>
      </c>
    </row>
    <row r="181" spans="1:7" outlineLevel="1" x14ac:dyDescent="0.3">
      <c r="A181" s="149" t="s">
        <v>664</v>
      </c>
      <c r="B181" s="172"/>
      <c r="C181" s="183"/>
      <c r="D181" s="183"/>
      <c r="E181" s="184"/>
      <c r="F181" s="183"/>
    </row>
    <row r="182" spans="1:7" outlineLevel="1" x14ac:dyDescent="0.3">
      <c r="A182" s="149" t="s">
        <v>665</v>
      </c>
      <c r="B182" s="172"/>
      <c r="C182" s="183"/>
      <c r="D182" s="183"/>
      <c r="E182" s="184"/>
      <c r="F182" s="183"/>
    </row>
    <row r="183" spans="1:7" outlineLevel="1" x14ac:dyDescent="0.3">
      <c r="A183" s="149" t="s">
        <v>666</v>
      </c>
      <c r="B183" s="172"/>
      <c r="C183" s="183"/>
      <c r="D183" s="183"/>
      <c r="E183" s="184"/>
      <c r="F183" s="183"/>
    </row>
    <row r="184" spans="1:7" outlineLevel="1" x14ac:dyDescent="0.3">
      <c r="A184" s="149" t="s">
        <v>667</v>
      </c>
      <c r="B184" s="172"/>
      <c r="C184" s="183"/>
      <c r="D184" s="183"/>
      <c r="E184" s="184"/>
      <c r="F184" s="183"/>
    </row>
    <row r="185" spans="1:7" ht="18" x14ac:dyDescent="0.3">
      <c r="A185" s="173"/>
      <c r="B185" s="174" t="s">
        <v>464</v>
      </c>
      <c r="C185" s="173"/>
      <c r="D185" s="173"/>
      <c r="E185" s="173"/>
      <c r="F185" s="175"/>
      <c r="G185" s="175"/>
    </row>
    <row r="186" spans="1:7" ht="15" customHeight="1" x14ac:dyDescent="0.3">
      <c r="A186" s="160"/>
      <c r="B186" s="161" t="s">
        <v>668</v>
      </c>
      <c r="C186" s="160" t="s">
        <v>669</v>
      </c>
      <c r="D186" s="160" t="s">
        <v>670</v>
      </c>
      <c r="E186" s="167"/>
      <c r="F186" s="160" t="s">
        <v>498</v>
      </c>
      <c r="G186" s="160" t="s">
        <v>671</v>
      </c>
    </row>
    <row r="187" spans="1:7" x14ac:dyDescent="0.3">
      <c r="A187" s="149" t="s">
        <v>672</v>
      </c>
      <c r="B187" s="170" t="s">
        <v>673</v>
      </c>
      <c r="C187" s="212">
        <v>286.41110184045579</v>
      </c>
      <c r="D187" s="251">
        <v>118389</v>
      </c>
      <c r="E187" s="176"/>
      <c r="F187" s="715">
        <f>D187/F28</f>
        <v>1</v>
      </c>
      <c r="G187" s="715">
        <f>F187</f>
        <v>1</v>
      </c>
    </row>
    <row r="188" spans="1:7" x14ac:dyDescent="0.3">
      <c r="A188" s="176"/>
      <c r="B188" s="178"/>
      <c r="C188" s="176"/>
      <c r="D188" s="176"/>
      <c r="E188" s="176"/>
      <c r="F188" s="177"/>
      <c r="G188" s="177"/>
    </row>
    <row r="189" spans="1:7" x14ac:dyDescent="0.3">
      <c r="B189" s="170" t="s">
        <v>674</v>
      </c>
      <c r="C189" s="176"/>
      <c r="D189" s="176"/>
      <c r="E189" s="176"/>
      <c r="F189" s="177"/>
      <c r="G189" s="177"/>
    </row>
    <row r="190" spans="1:7" x14ac:dyDescent="0.3">
      <c r="A190" s="149" t="s">
        <v>675</v>
      </c>
      <c r="B190" s="335" t="s">
        <v>3013</v>
      </c>
      <c r="C190" s="212">
        <v>1138.7966465800052</v>
      </c>
      <c r="D190" s="215">
        <v>19099</v>
      </c>
      <c r="E190" s="176"/>
      <c r="F190" s="211">
        <f>IF($C$214=0,"",IF(C190="[for completion]","",IF(C190="","",C190/$C$214)))</f>
        <v>3.3584971133487865E-2</v>
      </c>
      <c r="G190" s="211">
        <f>IF($D$214=0,"",IF(D190="[for completion]","",IF(D190="","",D190/$D$214)))</f>
        <v>0.16132410950341669</v>
      </c>
    </row>
    <row r="191" spans="1:7" x14ac:dyDescent="0.3">
      <c r="A191" s="149" t="s">
        <v>676</v>
      </c>
      <c r="B191" s="335" t="s">
        <v>3014</v>
      </c>
      <c r="C191" s="212">
        <v>4902.1499422999832</v>
      </c>
      <c r="D191" s="215">
        <v>32546</v>
      </c>
      <c r="E191" s="176"/>
      <c r="F191" s="211">
        <f t="shared" ref="F191:F213" si="1">IF($C$214=0,"",IF(C191="[for completion]","",IF(C191="","",C191/$C$214)))</f>
        <v>0.14457239999662011</v>
      </c>
      <c r="G191" s="211">
        <f t="shared" ref="G191:G213" si="2">IF($D$214=0,"",IF(D191="[for completion]","",IF(D191="","",D191/$D$214)))</f>
        <v>0.2749072971306456</v>
      </c>
    </row>
    <row r="192" spans="1:7" x14ac:dyDescent="0.3">
      <c r="A192" s="149" t="s">
        <v>677</v>
      </c>
      <c r="B192" s="335" t="s">
        <v>3015</v>
      </c>
      <c r="C192" s="212">
        <v>6398.2023869599489</v>
      </c>
      <c r="D192" s="215">
        <v>25918</v>
      </c>
      <c r="E192" s="176"/>
      <c r="F192" s="211">
        <f t="shared" si="1"/>
        <v>0.18869342750313989</v>
      </c>
      <c r="G192" s="211">
        <f t="shared" si="2"/>
        <v>0.2189223660982017</v>
      </c>
    </row>
    <row r="193" spans="1:7" x14ac:dyDescent="0.3">
      <c r="A193" s="149" t="s">
        <v>678</v>
      </c>
      <c r="B193" s="335" t="s">
        <v>3016</v>
      </c>
      <c r="C193" s="212">
        <v>5481.66208687997</v>
      </c>
      <c r="D193" s="215">
        <v>15833</v>
      </c>
      <c r="E193" s="176"/>
      <c r="F193" s="211">
        <f t="shared" si="1"/>
        <v>0.16166315865460773</v>
      </c>
      <c r="G193" s="211">
        <f t="shared" si="2"/>
        <v>0.13373708706045326</v>
      </c>
    </row>
    <row r="194" spans="1:7" x14ac:dyDescent="0.3">
      <c r="A194" s="149" t="s">
        <v>679</v>
      </c>
      <c r="B194" s="335" t="s">
        <v>3017</v>
      </c>
      <c r="C194" s="212">
        <v>4261.0827570899855</v>
      </c>
      <c r="D194" s="215">
        <v>9531</v>
      </c>
      <c r="E194" s="176"/>
      <c r="F194" s="211">
        <f t="shared" si="1"/>
        <v>0.12566628275912831</v>
      </c>
      <c r="G194" s="211">
        <f t="shared" si="2"/>
        <v>8.0505790233889971E-2</v>
      </c>
    </row>
    <row r="195" spans="1:7" x14ac:dyDescent="0.3">
      <c r="A195" s="149" t="s">
        <v>680</v>
      </c>
      <c r="B195" s="335" t="s">
        <v>3018</v>
      </c>
      <c r="C195" s="212">
        <v>3101.210530689993</v>
      </c>
      <c r="D195" s="215">
        <v>5670</v>
      </c>
      <c r="E195" s="176"/>
      <c r="F195" s="211">
        <f t="shared" si="1"/>
        <v>9.1459758390476376E-2</v>
      </c>
      <c r="G195" s="211">
        <f t="shared" si="2"/>
        <v>4.7892963028659759E-2</v>
      </c>
    </row>
    <row r="196" spans="1:7" x14ac:dyDescent="0.3">
      <c r="A196" s="149" t="s">
        <v>681</v>
      </c>
      <c r="B196" s="335" t="s">
        <v>3019</v>
      </c>
      <c r="C196" s="212">
        <v>2146.4190592199998</v>
      </c>
      <c r="D196" s="215">
        <v>3323</v>
      </c>
      <c r="E196" s="176"/>
      <c r="F196" s="211">
        <f t="shared" si="1"/>
        <v>6.3301400088209184E-2</v>
      </c>
      <c r="G196" s="211">
        <f t="shared" si="2"/>
        <v>2.8068486092457913E-2</v>
      </c>
    </row>
    <row r="197" spans="1:7" x14ac:dyDescent="0.3">
      <c r="A197" s="149" t="s">
        <v>682</v>
      </c>
      <c r="B197" s="335" t="s">
        <v>3021</v>
      </c>
      <c r="C197" s="212">
        <v>1543.9219509600023</v>
      </c>
      <c r="D197" s="215">
        <v>2070</v>
      </c>
      <c r="E197" s="176"/>
      <c r="F197" s="211">
        <f t="shared" si="1"/>
        <v>4.5532777349732989E-2</v>
      </c>
      <c r="G197" s="211">
        <f t="shared" si="2"/>
        <v>1.7484732534272608E-2</v>
      </c>
    </row>
    <row r="198" spans="1:7" x14ac:dyDescent="0.3">
      <c r="A198" s="149" t="s">
        <v>683</v>
      </c>
      <c r="B198" s="335" t="s">
        <v>3022</v>
      </c>
      <c r="C198" s="212">
        <v>1126.6470188399985</v>
      </c>
      <c r="D198" s="215">
        <v>1331</v>
      </c>
      <c r="E198" s="176"/>
      <c r="F198" s="211">
        <f t="shared" si="1"/>
        <v>3.3226658788473348E-2</v>
      </c>
      <c r="G198" s="211">
        <f t="shared" si="2"/>
        <v>1.124259855223036E-2</v>
      </c>
    </row>
    <row r="199" spans="1:7" x14ac:dyDescent="0.3">
      <c r="A199" s="149" t="s">
        <v>684</v>
      </c>
      <c r="B199" s="335" t="s">
        <v>3023</v>
      </c>
      <c r="C199" s="212">
        <v>876.28485520000038</v>
      </c>
      <c r="D199" s="215">
        <v>925</v>
      </c>
      <c r="E199" s="170"/>
      <c r="F199" s="211">
        <f t="shared" si="1"/>
        <v>2.5843070099466636E-2</v>
      </c>
      <c r="G199" s="211">
        <f t="shared" si="2"/>
        <v>7.8132258909189203E-3</v>
      </c>
    </row>
    <row r="200" spans="1:7" x14ac:dyDescent="0.3">
      <c r="A200" s="149" t="s">
        <v>685</v>
      </c>
      <c r="B200" s="335" t="s">
        <v>3066</v>
      </c>
      <c r="C200" s="212">
        <v>2931.5467010699967</v>
      </c>
      <c r="D200" s="215">
        <v>2143</v>
      </c>
      <c r="E200" s="170"/>
      <c r="F200" s="211">
        <f t="shared" si="1"/>
        <v>8.645609523665776E-2</v>
      </c>
      <c r="G200" s="211">
        <f t="shared" si="2"/>
        <v>1.8101343874853237E-2</v>
      </c>
    </row>
    <row r="201" spans="1:7" x14ac:dyDescent="0.3">
      <c r="A201" s="149" t="s">
        <v>686</v>
      </c>
      <c r="B201" s="170"/>
      <c r="C201" s="212"/>
      <c r="D201" s="215"/>
      <c r="E201" s="170"/>
      <c r="F201" s="211" t="str">
        <f t="shared" si="1"/>
        <v/>
      </c>
      <c r="G201" s="211" t="str">
        <f t="shared" si="2"/>
        <v/>
      </c>
    </row>
    <row r="202" spans="1:7" x14ac:dyDescent="0.3">
      <c r="A202" s="149" t="s">
        <v>687</v>
      </c>
      <c r="B202" s="170"/>
      <c r="C202" s="212"/>
      <c r="D202" s="215"/>
      <c r="E202" s="170"/>
      <c r="F202" s="211" t="str">
        <f t="shared" si="1"/>
        <v/>
      </c>
      <c r="G202" s="211" t="str">
        <f t="shared" si="2"/>
        <v/>
      </c>
    </row>
    <row r="203" spans="1:7" x14ac:dyDescent="0.3">
      <c r="A203" s="149" t="s">
        <v>688</v>
      </c>
      <c r="B203" s="170"/>
      <c r="C203" s="212"/>
      <c r="D203" s="215"/>
      <c r="E203" s="170"/>
      <c r="F203" s="211" t="str">
        <f t="shared" si="1"/>
        <v/>
      </c>
      <c r="G203" s="211" t="str">
        <f t="shared" si="2"/>
        <v/>
      </c>
    </row>
    <row r="204" spans="1:7" x14ac:dyDescent="0.3">
      <c r="A204" s="149" t="s">
        <v>689</v>
      </c>
      <c r="B204" s="170"/>
      <c r="C204" s="212"/>
      <c r="D204" s="215"/>
      <c r="E204" s="170"/>
      <c r="F204" s="211" t="str">
        <f t="shared" si="1"/>
        <v/>
      </c>
      <c r="G204" s="211" t="str">
        <f t="shared" si="2"/>
        <v/>
      </c>
    </row>
    <row r="205" spans="1:7" x14ac:dyDescent="0.3">
      <c r="A205" s="149" t="s">
        <v>690</v>
      </c>
      <c r="B205" s="170"/>
      <c r="C205" s="212"/>
      <c r="D205" s="215"/>
      <c r="F205" s="211" t="str">
        <f t="shared" si="1"/>
        <v/>
      </c>
      <c r="G205" s="211" t="str">
        <f t="shared" si="2"/>
        <v/>
      </c>
    </row>
    <row r="206" spans="1:7" x14ac:dyDescent="0.3">
      <c r="A206" s="149" t="s">
        <v>691</v>
      </c>
      <c r="B206" s="170"/>
      <c r="C206" s="212"/>
      <c r="D206" s="215"/>
      <c r="E206" s="165"/>
      <c r="F206" s="211" t="str">
        <f t="shared" si="1"/>
        <v/>
      </c>
      <c r="G206" s="211" t="str">
        <f t="shared" si="2"/>
        <v/>
      </c>
    </row>
    <row r="207" spans="1:7" x14ac:dyDescent="0.3">
      <c r="A207" s="149" t="s">
        <v>692</v>
      </c>
      <c r="B207" s="170"/>
      <c r="C207" s="212"/>
      <c r="D207" s="215"/>
      <c r="E207" s="165"/>
      <c r="F207" s="211" t="str">
        <f t="shared" si="1"/>
        <v/>
      </c>
      <c r="G207" s="211" t="str">
        <f t="shared" si="2"/>
        <v/>
      </c>
    </row>
    <row r="208" spans="1:7" x14ac:dyDescent="0.3">
      <c r="A208" s="149" t="s">
        <v>693</v>
      </c>
      <c r="B208" s="170"/>
      <c r="C208" s="212"/>
      <c r="D208" s="215"/>
      <c r="E208" s="165"/>
      <c r="F208" s="211" t="str">
        <f t="shared" si="1"/>
        <v/>
      </c>
      <c r="G208" s="211" t="str">
        <f t="shared" si="2"/>
        <v/>
      </c>
    </row>
    <row r="209" spans="1:7" x14ac:dyDescent="0.3">
      <c r="A209" s="149" t="s">
        <v>694</v>
      </c>
      <c r="B209" s="170"/>
      <c r="C209" s="212"/>
      <c r="D209" s="215"/>
      <c r="E209" s="165"/>
      <c r="F209" s="211" t="str">
        <f t="shared" si="1"/>
        <v/>
      </c>
      <c r="G209" s="211" t="str">
        <f t="shared" si="2"/>
        <v/>
      </c>
    </row>
    <row r="210" spans="1:7" x14ac:dyDescent="0.3">
      <c r="A210" s="149" t="s">
        <v>695</v>
      </c>
      <c r="B210" s="170"/>
      <c r="C210" s="212"/>
      <c r="D210" s="215"/>
      <c r="E210" s="165"/>
      <c r="F210" s="211" t="str">
        <f t="shared" si="1"/>
        <v/>
      </c>
      <c r="G210" s="211" t="str">
        <f t="shared" si="2"/>
        <v/>
      </c>
    </row>
    <row r="211" spans="1:7" x14ac:dyDescent="0.3">
      <c r="A211" s="149" t="s">
        <v>696</v>
      </c>
      <c r="B211" s="170"/>
      <c r="C211" s="212"/>
      <c r="D211" s="215"/>
      <c r="E211" s="165"/>
      <c r="F211" s="211" t="str">
        <f t="shared" si="1"/>
        <v/>
      </c>
      <c r="G211" s="211" t="str">
        <f t="shared" si="2"/>
        <v/>
      </c>
    </row>
    <row r="212" spans="1:7" x14ac:dyDescent="0.3">
      <c r="A212" s="149" t="s">
        <v>697</v>
      </c>
      <c r="B212" s="170"/>
      <c r="C212" s="212"/>
      <c r="D212" s="215"/>
      <c r="E212" s="165"/>
      <c r="F212" s="211" t="str">
        <f t="shared" si="1"/>
        <v/>
      </c>
      <c r="G212" s="211" t="str">
        <f t="shared" si="2"/>
        <v/>
      </c>
    </row>
    <row r="213" spans="1:7" x14ac:dyDescent="0.3">
      <c r="A213" s="149" t="s">
        <v>698</v>
      </c>
      <c r="B213" s="170"/>
      <c r="C213" s="212"/>
      <c r="D213" s="215"/>
      <c r="E213" s="165"/>
      <c r="F213" s="211" t="str">
        <f t="shared" si="1"/>
        <v/>
      </c>
      <c r="G213" s="211" t="str">
        <f t="shared" si="2"/>
        <v/>
      </c>
    </row>
    <row r="214" spans="1:7" x14ac:dyDescent="0.3">
      <c r="A214" s="149" t="s">
        <v>699</v>
      </c>
      <c r="B214" s="179" t="s">
        <v>146</v>
      </c>
      <c r="C214" s="218">
        <f>SUM(C190:C213)</f>
        <v>33907.923935789877</v>
      </c>
      <c r="D214" s="216">
        <f>SUM(D190:D213)</f>
        <v>118389</v>
      </c>
      <c r="E214" s="165"/>
      <c r="F214" s="217">
        <f>SUM(F190:F213)</f>
        <v>1</v>
      </c>
      <c r="G214" s="217">
        <f>SUM(G190:G213)</f>
        <v>1</v>
      </c>
    </row>
    <row r="215" spans="1:7" ht="15" customHeight="1" x14ac:dyDescent="0.3">
      <c r="A215" s="160"/>
      <c r="B215" s="327" t="s">
        <v>700</v>
      </c>
      <c r="C215" s="160" t="s">
        <v>669</v>
      </c>
      <c r="D215" s="160" t="s">
        <v>670</v>
      </c>
      <c r="E215" s="167"/>
      <c r="F215" s="160" t="s">
        <v>498</v>
      </c>
      <c r="G215" s="160" t="s">
        <v>671</v>
      </c>
    </row>
    <row r="216" spans="1:7" x14ac:dyDescent="0.3">
      <c r="A216" s="149" t="s">
        <v>701</v>
      </c>
      <c r="B216" s="149" t="s">
        <v>702</v>
      </c>
      <c r="C216" s="271" t="s">
        <v>1225</v>
      </c>
      <c r="D216" s="271" t="s">
        <v>1225</v>
      </c>
      <c r="F216" s="214"/>
      <c r="G216" s="214"/>
    </row>
    <row r="217" spans="1:7" x14ac:dyDescent="0.3">
      <c r="F217" s="214"/>
      <c r="G217" s="214"/>
    </row>
    <row r="218" spans="1:7" x14ac:dyDescent="0.3">
      <c r="B218" s="170" t="s">
        <v>703</v>
      </c>
      <c r="F218" s="214"/>
      <c r="G218" s="214"/>
    </row>
    <row r="219" spans="1:7" x14ac:dyDescent="0.3">
      <c r="A219" s="149" t="s">
        <v>704</v>
      </c>
      <c r="B219" s="149" t="s">
        <v>705</v>
      </c>
      <c r="C219" s="271" t="s">
        <v>1225</v>
      </c>
      <c r="D219" s="271" t="s">
        <v>1225</v>
      </c>
      <c r="F219" s="211" t="str">
        <f t="shared" ref="F219:F233" si="3">IF($C$227=0,"",IF(C219="[for completion]","",C219/$C$227))</f>
        <v/>
      </c>
      <c r="G219" s="211" t="str">
        <f t="shared" ref="G219:G233" si="4">IF($D$227=0,"",IF(D219="[for completion]","",D219/$D$227))</f>
        <v/>
      </c>
    </row>
    <row r="220" spans="1:7" x14ac:dyDescent="0.3">
      <c r="A220" s="149" t="s">
        <v>706</v>
      </c>
      <c r="B220" s="149" t="s">
        <v>707</v>
      </c>
      <c r="C220" s="271" t="s">
        <v>1225</v>
      </c>
      <c r="D220" s="271" t="s">
        <v>1225</v>
      </c>
      <c r="F220" s="211" t="str">
        <f t="shared" si="3"/>
        <v/>
      </c>
      <c r="G220" s="211" t="str">
        <f t="shared" si="4"/>
        <v/>
      </c>
    </row>
    <row r="221" spans="1:7" x14ac:dyDescent="0.3">
      <c r="A221" s="149" t="s">
        <v>708</v>
      </c>
      <c r="B221" s="149" t="s">
        <v>709</v>
      </c>
      <c r="C221" s="271" t="s">
        <v>1225</v>
      </c>
      <c r="D221" s="271" t="s">
        <v>1225</v>
      </c>
      <c r="F221" s="211" t="str">
        <f t="shared" si="3"/>
        <v/>
      </c>
      <c r="G221" s="211" t="str">
        <f t="shared" si="4"/>
        <v/>
      </c>
    </row>
    <row r="222" spans="1:7" x14ac:dyDescent="0.3">
      <c r="A222" s="149" t="s">
        <v>710</v>
      </c>
      <c r="B222" s="149" t="s">
        <v>711</v>
      </c>
      <c r="C222" s="271" t="s">
        <v>1225</v>
      </c>
      <c r="D222" s="271" t="s">
        <v>1225</v>
      </c>
      <c r="F222" s="211" t="str">
        <f t="shared" si="3"/>
        <v/>
      </c>
      <c r="G222" s="211" t="str">
        <f t="shared" si="4"/>
        <v/>
      </c>
    </row>
    <row r="223" spans="1:7" x14ac:dyDescent="0.3">
      <c r="A223" s="149" t="s">
        <v>712</v>
      </c>
      <c r="B223" s="149" t="s">
        <v>713</v>
      </c>
      <c r="C223" s="271" t="s">
        <v>1225</v>
      </c>
      <c r="D223" s="271" t="s">
        <v>1225</v>
      </c>
      <c r="F223" s="211" t="str">
        <f t="shared" si="3"/>
        <v/>
      </c>
      <c r="G223" s="211" t="str">
        <f t="shared" si="4"/>
        <v/>
      </c>
    </row>
    <row r="224" spans="1:7" x14ac:dyDescent="0.3">
      <c r="A224" s="149" t="s">
        <v>714</v>
      </c>
      <c r="B224" s="149" t="s">
        <v>715</v>
      </c>
      <c r="C224" s="271" t="s">
        <v>1225</v>
      </c>
      <c r="D224" s="271" t="s">
        <v>1225</v>
      </c>
      <c r="F224" s="211" t="str">
        <f t="shared" si="3"/>
        <v/>
      </c>
      <c r="G224" s="211" t="str">
        <f t="shared" si="4"/>
        <v/>
      </c>
    </row>
    <row r="225" spans="1:7" x14ac:dyDescent="0.3">
      <c r="A225" s="149" t="s">
        <v>716</v>
      </c>
      <c r="B225" s="149" t="s">
        <v>717</v>
      </c>
      <c r="C225" s="271" t="s">
        <v>1225</v>
      </c>
      <c r="D225" s="271" t="s">
        <v>1225</v>
      </c>
      <c r="F225" s="211" t="str">
        <f t="shared" si="3"/>
        <v/>
      </c>
      <c r="G225" s="211" t="str">
        <f t="shared" si="4"/>
        <v/>
      </c>
    </row>
    <row r="226" spans="1:7" x14ac:dyDescent="0.3">
      <c r="A226" s="149" t="s">
        <v>718</v>
      </c>
      <c r="B226" s="149" t="s">
        <v>719</v>
      </c>
      <c r="C226" s="271" t="s">
        <v>1225</v>
      </c>
      <c r="D226" s="271" t="s">
        <v>1225</v>
      </c>
      <c r="F226" s="211" t="str">
        <f t="shared" si="3"/>
        <v/>
      </c>
      <c r="G226" s="211" t="str">
        <f t="shared" si="4"/>
        <v/>
      </c>
    </row>
    <row r="227" spans="1:7" x14ac:dyDescent="0.3">
      <c r="A227" s="149" t="s">
        <v>720</v>
      </c>
      <c r="B227" s="179" t="s">
        <v>146</v>
      </c>
      <c r="C227" s="212">
        <f>SUM(C219:C226)</f>
        <v>0</v>
      </c>
      <c r="D227" s="215">
        <f>SUM(D219:D226)</f>
        <v>0</v>
      </c>
      <c r="F227" s="183">
        <f>SUM(F219:F226)</f>
        <v>0</v>
      </c>
      <c r="G227" s="183">
        <f>SUM(G219:G226)</f>
        <v>0</v>
      </c>
    </row>
    <row r="228" spans="1:7" outlineLevel="1" x14ac:dyDescent="0.3">
      <c r="A228" s="149" t="s">
        <v>721</v>
      </c>
      <c r="B228" s="166"/>
      <c r="C228" s="212"/>
      <c r="D228" s="215"/>
      <c r="F228" s="211" t="str">
        <f t="shared" si="3"/>
        <v/>
      </c>
      <c r="G228" s="211" t="str">
        <f t="shared" si="4"/>
        <v/>
      </c>
    </row>
    <row r="229" spans="1:7" outlineLevel="1" x14ac:dyDescent="0.3">
      <c r="A229" s="149" t="s">
        <v>723</v>
      </c>
      <c r="B229" s="166"/>
      <c r="C229" s="212"/>
      <c r="D229" s="215"/>
      <c r="F229" s="211" t="str">
        <f t="shared" si="3"/>
        <v/>
      </c>
      <c r="G229" s="211" t="str">
        <f t="shared" si="4"/>
        <v/>
      </c>
    </row>
    <row r="230" spans="1:7" outlineLevel="1" x14ac:dyDescent="0.3">
      <c r="A230" s="149" t="s">
        <v>725</v>
      </c>
      <c r="B230" s="166"/>
      <c r="C230" s="212"/>
      <c r="D230" s="215"/>
      <c r="F230" s="211" t="str">
        <f t="shared" si="3"/>
        <v/>
      </c>
      <c r="G230" s="211" t="str">
        <f t="shared" si="4"/>
        <v/>
      </c>
    </row>
    <row r="231" spans="1:7" outlineLevel="1" x14ac:dyDescent="0.3">
      <c r="A231" s="149" t="s">
        <v>727</v>
      </c>
      <c r="B231" s="166"/>
      <c r="C231" s="212"/>
      <c r="D231" s="215"/>
      <c r="F231" s="211" t="str">
        <f t="shared" si="3"/>
        <v/>
      </c>
      <c r="G231" s="211" t="str">
        <f t="shared" si="4"/>
        <v/>
      </c>
    </row>
    <row r="232" spans="1:7" outlineLevel="1" x14ac:dyDescent="0.3">
      <c r="A232" s="149" t="s">
        <v>729</v>
      </c>
      <c r="B232" s="166"/>
      <c r="C232" s="212"/>
      <c r="D232" s="215"/>
      <c r="F232" s="211" t="str">
        <f t="shared" si="3"/>
        <v/>
      </c>
      <c r="G232" s="211" t="str">
        <f t="shared" si="4"/>
        <v/>
      </c>
    </row>
    <row r="233" spans="1:7" outlineLevel="1" x14ac:dyDescent="0.3">
      <c r="A233" s="149" t="s">
        <v>731</v>
      </c>
      <c r="B233" s="166"/>
      <c r="C233" s="212"/>
      <c r="D233" s="215"/>
      <c r="F233" s="211" t="str">
        <f t="shared" si="3"/>
        <v/>
      </c>
      <c r="G233" s="211" t="str">
        <f t="shared" si="4"/>
        <v/>
      </c>
    </row>
    <row r="234" spans="1:7" outlineLevel="1" x14ac:dyDescent="0.3">
      <c r="A234" s="149" t="s">
        <v>733</v>
      </c>
      <c r="B234" s="166"/>
      <c r="F234" s="211"/>
      <c r="G234" s="211"/>
    </row>
    <row r="235" spans="1:7" outlineLevel="1" x14ac:dyDescent="0.3">
      <c r="A235" s="149" t="s">
        <v>734</v>
      </c>
      <c r="B235" s="166"/>
      <c r="F235" s="211"/>
      <c r="G235" s="211"/>
    </row>
    <row r="236" spans="1:7" outlineLevel="1" x14ac:dyDescent="0.3">
      <c r="A236" s="149" t="s">
        <v>735</v>
      </c>
      <c r="B236" s="166"/>
      <c r="F236" s="211"/>
      <c r="G236" s="211"/>
    </row>
    <row r="237" spans="1:7" ht="15" customHeight="1" x14ac:dyDescent="0.3">
      <c r="A237" s="160"/>
      <c r="B237" s="327" t="s">
        <v>736</v>
      </c>
      <c r="C237" s="160" t="s">
        <v>669</v>
      </c>
      <c r="D237" s="160" t="s">
        <v>670</v>
      </c>
      <c r="E237" s="167"/>
      <c r="F237" s="160" t="s">
        <v>498</v>
      </c>
      <c r="G237" s="160" t="s">
        <v>671</v>
      </c>
    </row>
    <row r="238" spans="1:7" x14ac:dyDescent="0.3">
      <c r="A238" s="149" t="s">
        <v>737</v>
      </c>
      <c r="B238" s="149" t="s">
        <v>702</v>
      </c>
      <c r="C238" s="183">
        <v>0.45363221566220358</v>
      </c>
      <c r="D238" s="253">
        <v>118389</v>
      </c>
      <c r="F238" s="214"/>
      <c r="G238" s="214"/>
    </row>
    <row r="239" spans="1:7" x14ac:dyDescent="0.3">
      <c r="F239" s="214"/>
      <c r="G239" s="214"/>
    </row>
    <row r="240" spans="1:7" x14ac:dyDescent="0.3">
      <c r="B240" s="170" t="s">
        <v>703</v>
      </c>
      <c r="F240" s="214"/>
      <c r="G240" s="214"/>
    </row>
    <row r="241" spans="1:7" x14ac:dyDescent="0.3">
      <c r="A241" s="149" t="s">
        <v>738</v>
      </c>
      <c r="B241" s="149" t="s">
        <v>705</v>
      </c>
      <c r="C241" s="212">
        <v>12258.172946379997</v>
      </c>
      <c r="D241" s="215">
        <v>57811</v>
      </c>
      <c r="F241" s="211">
        <f>IF($C$249=0,"",IF(C241="[Mark as ND1 if not relevant]","",C241/$C$249))</f>
        <v>0.36151352024950828</v>
      </c>
      <c r="G241" s="211">
        <f>IF($D$249=0,"",IF(D241="[Mark as ND1 if not relevant]","",D241/$D$249))</f>
        <v>0.48831394808639317</v>
      </c>
    </row>
    <row r="242" spans="1:7" x14ac:dyDescent="0.3">
      <c r="A242" s="149" t="s">
        <v>739</v>
      </c>
      <c r="B242" s="149" t="s">
        <v>707</v>
      </c>
      <c r="C242" s="212">
        <v>6939.3200022400133</v>
      </c>
      <c r="D242" s="215">
        <v>21724</v>
      </c>
      <c r="F242" s="211">
        <f t="shared" ref="F242:F248" si="5">IF($C$249=0,"",IF(C242="[Mark as ND1 if not relevant]","",C242/$C$249))</f>
        <v>0.2046518688487303</v>
      </c>
      <c r="G242" s="211">
        <f t="shared" ref="G242:G248" si="6">IF($D$249=0,"",IF(D242="[Mark as ND1 if not relevant]","",D242/$D$249))</f>
        <v>0.18349677757224067</v>
      </c>
    </row>
    <row r="243" spans="1:7" x14ac:dyDescent="0.3">
      <c r="A243" s="149" t="s">
        <v>740</v>
      </c>
      <c r="B243" s="149" t="s">
        <v>709</v>
      </c>
      <c r="C243" s="212">
        <v>8376.110049689978</v>
      </c>
      <c r="D243" s="215">
        <v>23265</v>
      </c>
      <c r="F243" s="211">
        <f t="shared" si="5"/>
        <v>0.2470251515708089</v>
      </c>
      <c r="G243" s="211">
        <f t="shared" si="6"/>
        <v>0.19651318956997693</v>
      </c>
    </row>
    <row r="244" spans="1:7" x14ac:dyDescent="0.3">
      <c r="A244" s="149" t="s">
        <v>741</v>
      </c>
      <c r="B244" s="149" t="s">
        <v>711</v>
      </c>
      <c r="C244" s="212">
        <v>5583.4985197999922</v>
      </c>
      <c r="D244" s="215">
        <v>13648</v>
      </c>
      <c r="F244" s="211">
        <f t="shared" si="5"/>
        <v>0.16466648121463379</v>
      </c>
      <c r="G244" s="211">
        <f t="shared" si="6"/>
        <v>0.11528098049649883</v>
      </c>
    </row>
    <row r="245" spans="1:7" x14ac:dyDescent="0.3">
      <c r="A245" s="149" t="s">
        <v>742</v>
      </c>
      <c r="B245" s="149" t="s">
        <v>713</v>
      </c>
      <c r="C245" s="212">
        <v>750.82241768000131</v>
      </c>
      <c r="D245" s="215">
        <v>1941</v>
      </c>
      <c r="F245" s="211">
        <f t="shared" si="5"/>
        <v>2.2142978116318841E-2</v>
      </c>
      <c r="G245" s="211">
        <f t="shared" si="6"/>
        <v>1.6395104274890403E-2</v>
      </c>
    </row>
    <row r="246" spans="1:7" x14ac:dyDescent="0.3">
      <c r="A246" s="149" t="s">
        <v>743</v>
      </c>
      <c r="B246" s="149" t="s">
        <v>715</v>
      </c>
      <c r="C246" s="212">
        <v>0</v>
      </c>
      <c r="D246" s="215">
        <v>0</v>
      </c>
      <c r="F246" s="211">
        <f t="shared" si="5"/>
        <v>0</v>
      </c>
      <c r="G246" s="211">
        <f t="shared" si="6"/>
        <v>0</v>
      </c>
    </row>
    <row r="247" spans="1:7" x14ac:dyDescent="0.3">
      <c r="A247" s="149" t="s">
        <v>744</v>
      </c>
      <c r="B247" s="149" t="s">
        <v>717</v>
      </c>
      <c r="C247" s="212">
        <v>0</v>
      </c>
      <c r="D247" s="215">
        <v>0</v>
      </c>
      <c r="F247" s="211">
        <f t="shared" si="5"/>
        <v>0</v>
      </c>
      <c r="G247" s="211">
        <f t="shared" si="6"/>
        <v>0</v>
      </c>
    </row>
    <row r="248" spans="1:7" x14ac:dyDescent="0.3">
      <c r="A248" s="149" t="s">
        <v>745</v>
      </c>
      <c r="B248" s="149" t="s">
        <v>719</v>
      </c>
      <c r="C248" s="212">
        <v>0</v>
      </c>
      <c r="D248" s="215">
        <v>0</v>
      </c>
      <c r="F248" s="211">
        <f t="shared" si="5"/>
        <v>0</v>
      </c>
      <c r="G248" s="211">
        <f t="shared" si="6"/>
        <v>0</v>
      </c>
    </row>
    <row r="249" spans="1:7" x14ac:dyDescent="0.3">
      <c r="A249" s="149" t="s">
        <v>746</v>
      </c>
      <c r="B249" s="179" t="s">
        <v>146</v>
      </c>
      <c r="C249" s="212">
        <f>SUM(C241:C248)</f>
        <v>33907.923935789979</v>
      </c>
      <c r="D249" s="215">
        <f>SUM(D241:D248)</f>
        <v>118389</v>
      </c>
      <c r="F249" s="183">
        <f>SUM(F241:F248)</f>
        <v>1</v>
      </c>
      <c r="G249" s="183">
        <f>SUM(G241:G248)</f>
        <v>1</v>
      </c>
    </row>
    <row r="250" spans="1:7" outlineLevel="1" x14ac:dyDescent="0.3">
      <c r="A250" s="149" t="s">
        <v>747</v>
      </c>
      <c r="B250" s="166"/>
      <c r="C250" s="212"/>
      <c r="D250" s="215"/>
      <c r="F250" s="211"/>
      <c r="G250" s="211"/>
    </row>
    <row r="251" spans="1:7" outlineLevel="1" x14ac:dyDescent="0.3">
      <c r="A251" s="149" t="s">
        <v>748</v>
      </c>
      <c r="B251" s="166"/>
      <c r="C251" s="212"/>
      <c r="D251" s="215"/>
      <c r="F251" s="211"/>
      <c r="G251" s="211"/>
    </row>
    <row r="252" spans="1:7" outlineLevel="1" x14ac:dyDescent="0.3">
      <c r="A252" s="149" t="s">
        <v>749</v>
      </c>
      <c r="B252" s="166"/>
      <c r="C252" s="212"/>
      <c r="D252" s="215"/>
      <c r="F252" s="211"/>
      <c r="G252" s="211"/>
    </row>
    <row r="253" spans="1:7" outlineLevel="1" x14ac:dyDescent="0.3">
      <c r="A253" s="149" t="s">
        <v>750</v>
      </c>
      <c r="B253" s="166"/>
      <c r="C253" s="212"/>
      <c r="D253" s="215"/>
      <c r="F253" s="211"/>
      <c r="G253" s="211"/>
    </row>
    <row r="254" spans="1:7" outlineLevel="1" x14ac:dyDescent="0.3">
      <c r="A254" s="149" t="s">
        <v>751</v>
      </c>
      <c r="B254" s="166"/>
      <c r="C254" s="212"/>
      <c r="D254" s="215"/>
      <c r="F254" s="211"/>
      <c r="G254" s="211"/>
    </row>
    <row r="255" spans="1:7" outlineLevel="1" x14ac:dyDescent="0.3">
      <c r="A255" s="149" t="s">
        <v>752</v>
      </c>
      <c r="B255" s="166"/>
      <c r="C255" s="212"/>
      <c r="D255" s="215"/>
      <c r="F255" s="211"/>
      <c r="G255" s="211"/>
    </row>
    <row r="256" spans="1:7" outlineLevel="1" x14ac:dyDescent="0.3">
      <c r="A256" s="149" t="s">
        <v>753</v>
      </c>
      <c r="B256" s="166"/>
      <c r="F256" s="163"/>
      <c r="G256" s="163"/>
    </row>
    <row r="257" spans="1:14" outlineLevel="1" x14ac:dyDescent="0.3">
      <c r="A257" s="149" t="s">
        <v>754</v>
      </c>
      <c r="B257" s="166"/>
      <c r="F257" s="163"/>
      <c r="G257" s="163"/>
    </row>
    <row r="258" spans="1:14" outlineLevel="1" x14ac:dyDescent="0.3">
      <c r="A258" s="149" t="s">
        <v>755</v>
      </c>
      <c r="B258" s="166"/>
      <c r="F258" s="163"/>
      <c r="G258" s="163"/>
    </row>
    <row r="259" spans="1:14" ht="15" customHeight="1" x14ac:dyDescent="0.3">
      <c r="A259" s="160"/>
      <c r="B259" s="327" t="s">
        <v>756</v>
      </c>
      <c r="C259" s="160" t="s">
        <v>498</v>
      </c>
      <c r="D259" s="160"/>
      <c r="E259" s="167"/>
      <c r="F259" s="160"/>
      <c r="G259" s="160"/>
    </row>
    <row r="260" spans="1:14" x14ac:dyDescent="0.3">
      <c r="A260" s="149" t="s">
        <v>757</v>
      </c>
      <c r="B260" s="149" t="s">
        <v>758</v>
      </c>
      <c r="C260" s="183">
        <v>0.7934294425748214</v>
      </c>
      <c r="E260" s="165"/>
      <c r="F260" s="165"/>
      <c r="G260" s="165"/>
    </row>
    <row r="261" spans="1:14" x14ac:dyDescent="0.3">
      <c r="A261" s="149" t="s">
        <v>759</v>
      </c>
      <c r="B261" s="149" t="s">
        <v>760</v>
      </c>
      <c r="C261" s="183">
        <v>0</v>
      </c>
      <c r="E261" s="165"/>
      <c r="F261" s="165"/>
    </row>
    <row r="262" spans="1:14" x14ac:dyDescent="0.3">
      <c r="A262" s="149" t="s">
        <v>761</v>
      </c>
      <c r="B262" s="149" t="s">
        <v>762</v>
      </c>
      <c r="C262" s="183">
        <v>0.20657055741898347</v>
      </c>
      <c r="E262" s="165"/>
      <c r="F262" s="165"/>
    </row>
    <row r="263" spans="1:14" s="269" customFormat="1" x14ac:dyDescent="0.3">
      <c r="A263" s="270" t="s">
        <v>763</v>
      </c>
      <c r="B263" s="270" t="s">
        <v>2224</v>
      </c>
      <c r="C263" s="271">
        <v>0</v>
      </c>
      <c r="D263" s="270"/>
      <c r="E263" s="236"/>
      <c r="F263" s="236"/>
      <c r="G263" s="268"/>
    </row>
    <row r="264" spans="1:14" x14ac:dyDescent="0.3">
      <c r="A264" s="270" t="s">
        <v>1408</v>
      </c>
      <c r="B264" s="170" t="s">
        <v>1400</v>
      </c>
      <c r="C264" s="183">
        <v>0</v>
      </c>
      <c r="D264" s="176"/>
      <c r="E264" s="176"/>
      <c r="F264" s="177"/>
      <c r="G264" s="177"/>
      <c r="H264" s="144"/>
      <c r="I264" s="149"/>
      <c r="J264" s="149"/>
      <c r="K264" s="149"/>
      <c r="L264" s="144"/>
      <c r="M264" s="144"/>
      <c r="N264" s="144"/>
    </row>
    <row r="265" spans="1:14" x14ac:dyDescent="0.3">
      <c r="A265" s="270" t="s">
        <v>2225</v>
      </c>
      <c r="B265" s="149" t="s">
        <v>144</v>
      </c>
      <c r="C265" s="183">
        <v>0</v>
      </c>
      <c r="E265" s="165"/>
      <c r="F265" s="165"/>
    </row>
    <row r="266" spans="1:14" outlineLevel="1" x14ac:dyDescent="0.3">
      <c r="A266" s="149" t="s">
        <v>764</v>
      </c>
      <c r="B266" s="166"/>
      <c r="C266" s="219"/>
      <c r="E266" s="165"/>
      <c r="F266" s="165"/>
    </row>
    <row r="267" spans="1:14" outlineLevel="1" x14ac:dyDescent="0.3">
      <c r="A267" s="270" t="s">
        <v>765</v>
      </c>
      <c r="B267" s="166"/>
      <c r="C267" s="183"/>
      <c r="E267" s="165"/>
      <c r="F267" s="165"/>
    </row>
    <row r="268" spans="1:14" outlineLevel="1" x14ac:dyDescent="0.3">
      <c r="A268" s="270" t="s">
        <v>767</v>
      </c>
      <c r="B268" s="166"/>
      <c r="C268" s="183"/>
      <c r="E268" s="165"/>
      <c r="F268" s="165"/>
    </row>
    <row r="269" spans="1:14" outlineLevel="1" x14ac:dyDescent="0.3">
      <c r="A269" s="270" t="s">
        <v>769</v>
      </c>
      <c r="B269" s="166"/>
      <c r="C269" s="183"/>
      <c r="E269" s="165"/>
      <c r="F269" s="165"/>
    </row>
    <row r="270" spans="1:14" outlineLevel="1" x14ac:dyDescent="0.3">
      <c r="A270" s="270" t="s">
        <v>771</v>
      </c>
      <c r="B270" s="166"/>
      <c r="C270" s="183"/>
      <c r="E270" s="165"/>
      <c r="F270" s="165"/>
    </row>
    <row r="271" spans="1:14" outlineLevel="1" x14ac:dyDescent="0.3">
      <c r="A271" s="270" t="s">
        <v>773</v>
      </c>
      <c r="B271" s="166"/>
      <c r="C271" s="183"/>
      <c r="E271" s="165"/>
      <c r="F271" s="165"/>
    </row>
    <row r="272" spans="1:14" outlineLevel="1" x14ac:dyDescent="0.3">
      <c r="A272" s="270" t="s">
        <v>774</v>
      </c>
      <c r="B272" s="166"/>
      <c r="C272" s="183"/>
      <c r="E272" s="165"/>
      <c r="F272" s="165"/>
    </row>
    <row r="273" spans="1:7" outlineLevel="1" x14ac:dyDescent="0.3">
      <c r="A273" s="270" t="s">
        <v>775</v>
      </c>
      <c r="B273" s="166"/>
      <c r="C273" s="183"/>
      <c r="E273" s="165"/>
      <c r="F273" s="165"/>
    </row>
    <row r="274" spans="1:7" outlineLevel="1" x14ac:dyDescent="0.3">
      <c r="A274" s="270" t="s">
        <v>776</v>
      </c>
      <c r="B274" s="166"/>
      <c r="C274" s="183"/>
      <c r="E274" s="165"/>
      <c r="F274" s="165"/>
    </row>
    <row r="275" spans="1:7" outlineLevel="1" x14ac:dyDescent="0.3">
      <c r="A275" s="270" t="s">
        <v>777</v>
      </c>
      <c r="B275" s="166"/>
      <c r="C275" s="183"/>
      <c r="E275" s="165"/>
      <c r="F275" s="165"/>
    </row>
    <row r="276" spans="1:7" ht="15" customHeight="1" x14ac:dyDescent="0.3">
      <c r="A276" s="160"/>
      <c r="B276" s="327" t="s">
        <v>778</v>
      </c>
      <c r="C276" s="160" t="s">
        <v>498</v>
      </c>
      <c r="D276" s="160"/>
      <c r="E276" s="167"/>
      <c r="F276" s="160"/>
      <c r="G276" s="162"/>
    </row>
    <row r="277" spans="1:7" x14ac:dyDescent="0.3">
      <c r="A277" s="149" t="s">
        <v>7</v>
      </c>
      <c r="B277" s="149" t="s">
        <v>1401</v>
      </c>
      <c r="C277" s="271">
        <v>1</v>
      </c>
      <c r="E277" s="144"/>
      <c r="F277" s="144"/>
    </row>
    <row r="278" spans="1:7" x14ac:dyDescent="0.3">
      <c r="A278" s="149" t="s">
        <v>779</v>
      </c>
      <c r="B278" s="149" t="s">
        <v>780</v>
      </c>
      <c r="C278" s="271">
        <v>0</v>
      </c>
      <c r="E278" s="144"/>
      <c r="F278" s="144"/>
    </row>
    <row r="279" spans="1:7" x14ac:dyDescent="0.3">
      <c r="A279" s="149" t="s">
        <v>781</v>
      </c>
      <c r="B279" s="149" t="s">
        <v>144</v>
      </c>
      <c r="C279" s="271">
        <v>0</v>
      </c>
      <c r="E279" s="144"/>
      <c r="F279" s="144"/>
    </row>
    <row r="280" spans="1:7" outlineLevel="1" x14ac:dyDescent="0.3">
      <c r="A280" s="149" t="s">
        <v>782</v>
      </c>
      <c r="C280" s="183"/>
      <c r="E280" s="144"/>
      <c r="F280" s="144"/>
    </row>
    <row r="281" spans="1:7" outlineLevel="1" x14ac:dyDescent="0.3">
      <c r="A281" s="149" t="s">
        <v>783</v>
      </c>
      <c r="C281" s="183"/>
      <c r="E281" s="144"/>
      <c r="F281" s="144"/>
    </row>
    <row r="282" spans="1:7" outlineLevel="1" x14ac:dyDescent="0.3">
      <c r="A282" s="149" t="s">
        <v>784</v>
      </c>
      <c r="C282" s="183"/>
      <c r="E282" s="144"/>
      <c r="F282" s="144"/>
    </row>
    <row r="283" spans="1:7" outlineLevel="1" x14ac:dyDescent="0.3">
      <c r="A283" s="149" t="s">
        <v>785</v>
      </c>
      <c r="C283" s="183"/>
      <c r="E283" s="144"/>
      <c r="F283" s="144"/>
    </row>
    <row r="284" spans="1:7" outlineLevel="1" x14ac:dyDescent="0.3">
      <c r="A284" s="149" t="s">
        <v>786</v>
      </c>
      <c r="C284" s="183"/>
      <c r="E284" s="144"/>
      <c r="F284" s="144"/>
    </row>
    <row r="285" spans="1:7" outlineLevel="1" x14ac:dyDescent="0.3">
      <c r="A285" s="149" t="s">
        <v>787</v>
      </c>
      <c r="C285" s="183"/>
      <c r="E285" s="144"/>
      <c r="F285" s="144"/>
    </row>
    <row r="286" spans="1:7" s="220" customFormat="1" x14ac:dyDescent="0.3">
      <c r="A286" s="161"/>
      <c r="B286" s="161" t="s">
        <v>2315</v>
      </c>
      <c r="C286" s="161" t="s">
        <v>111</v>
      </c>
      <c r="D286" s="161" t="s">
        <v>1656</v>
      </c>
      <c r="E286" s="161"/>
      <c r="F286" s="161" t="s">
        <v>498</v>
      </c>
      <c r="G286" s="161" t="s">
        <v>1915</v>
      </c>
    </row>
    <row r="287" spans="1:7" s="220" customFormat="1" x14ac:dyDescent="0.3">
      <c r="A287" s="334" t="s">
        <v>1995</v>
      </c>
      <c r="B287" s="258"/>
      <c r="C287" s="251"/>
      <c r="D287" s="257"/>
      <c r="E287" s="259"/>
      <c r="F287" s="250" t="str">
        <f>IF($C$305=0,"",IF(C287="[For completion]","",C287/$C$305))</f>
        <v/>
      </c>
      <c r="G287" s="250" t="str">
        <f>IF($D$305=0,"",IF(D287="[For completion]","",D287/$D$305))</f>
        <v/>
      </c>
    </row>
    <row r="288" spans="1:7" s="220" customFormat="1" x14ac:dyDescent="0.3">
      <c r="A288" s="334" t="s">
        <v>1996</v>
      </c>
      <c r="B288" s="258"/>
      <c r="C288" s="251"/>
      <c r="D288" s="257"/>
      <c r="E288" s="259"/>
      <c r="F288" s="250" t="str">
        <f t="shared" ref="F288:F304" si="7">IF($C$305=0,"",IF(C288="[For completion]","",C288/$C$305))</f>
        <v/>
      </c>
      <c r="G288" s="250" t="str">
        <f t="shared" ref="G288:G304" si="8">IF($D$305=0,"",IF(D288="[For completion]","",D288/$D$305))</f>
        <v/>
      </c>
    </row>
    <row r="289" spans="1:7" s="220" customFormat="1" x14ac:dyDescent="0.3">
      <c r="A289" s="334" t="s">
        <v>1997</v>
      </c>
      <c r="B289" s="258"/>
      <c r="C289" s="251"/>
      <c r="D289" s="257"/>
      <c r="E289" s="259"/>
      <c r="F289" s="250" t="str">
        <f t="shared" si="7"/>
        <v/>
      </c>
      <c r="G289" s="250" t="str">
        <f t="shared" si="8"/>
        <v/>
      </c>
    </row>
    <row r="290" spans="1:7" s="220" customFormat="1" x14ac:dyDescent="0.3">
      <c r="A290" s="334" t="s">
        <v>1998</v>
      </c>
      <c r="B290" s="258"/>
      <c r="C290" s="251"/>
      <c r="D290" s="257"/>
      <c r="E290" s="259"/>
      <c r="F290" s="250" t="str">
        <f t="shared" si="7"/>
        <v/>
      </c>
      <c r="G290" s="250" t="str">
        <f t="shared" si="8"/>
        <v/>
      </c>
    </row>
    <row r="291" spans="1:7" s="220" customFormat="1" x14ac:dyDescent="0.3">
      <c r="A291" s="334" t="s">
        <v>1999</v>
      </c>
      <c r="B291" s="258"/>
      <c r="C291" s="251"/>
      <c r="D291" s="257"/>
      <c r="E291" s="259"/>
      <c r="F291" s="250" t="str">
        <f t="shared" si="7"/>
        <v/>
      </c>
      <c r="G291" s="250" t="str">
        <f t="shared" si="8"/>
        <v/>
      </c>
    </row>
    <row r="292" spans="1:7" s="220" customFormat="1" x14ac:dyDescent="0.3">
      <c r="A292" s="334" t="s">
        <v>2000</v>
      </c>
      <c r="B292" s="258"/>
      <c r="C292" s="251"/>
      <c r="D292" s="257"/>
      <c r="E292" s="259"/>
      <c r="F292" s="250" t="str">
        <f t="shared" si="7"/>
        <v/>
      </c>
      <c r="G292" s="250" t="str">
        <f t="shared" si="8"/>
        <v/>
      </c>
    </row>
    <row r="293" spans="1:7" s="220" customFormat="1" x14ac:dyDescent="0.3">
      <c r="A293" s="334" t="s">
        <v>2001</v>
      </c>
      <c r="B293" s="258"/>
      <c r="C293" s="251"/>
      <c r="D293" s="257"/>
      <c r="E293" s="259"/>
      <c r="F293" s="250" t="str">
        <f t="shared" si="7"/>
        <v/>
      </c>
      <c r="G293" s="250" t="str">
        <f t="shared" si="8"/>
        <v/>
      </c>
    </row>
    <row r="294" spans="1:7" s="220" customFormat="1" x14ac:dyDescent="0.3">
      <c r="A294" s="334" t="s">
        <v>2002</v>
      </c>
      <c r="B294" s="258"/>
      <c r="C294" s="251"/>
      <c r="D294" s="257"/>
      <c r="E294" s="259"/>
      <c r="F294" s="250" t="str">
        <f t="shared" si="7"/>
        <v/>
      </c>
      <c r="G294" s="250" t="str">
        <f t="shared" si="8"/>
        <v/>
      </c>
    </row>
    <row r="295" spans="1:7" s="220" customFormat="1" x14ac:dyDescent="0.3">
      <c r="A295" s="334" t="s">
        <v>2003</v>
      </c>
      <c r="B295" s="276"/>
      <c r="C295" s="251"/>
      <c r="D295" s="257"/>
      <c r="E295" s="259"/>
      <c r="F295" s="250" t="str">
        <f t="shared" si="7"/>
        <v/>
      </c>
      <c r="G295" s="250" t="str">
        <f t="shared" si="8"/>
        <v/>
      </c>
    </row>
    <row r="296" spans="1:7" s="220" customFormat="1" x14ac:dyDescent="0.3">
      <c r="A296" s="334" t="s">
        <v>2004</v>
      </c>
      <c r="B296" s="258"/>
      <c r="C296" s="251"/>
      <c r="D296" s="257"/>
      <c r="E296" s="259"/>
      <c r="F296" s="250" t="str">
        <f t="shared" si="7"/>
        <v/>
      </c>
      <c r="G296" s="250" t="str">
        <f t="shared" si="8"/>
        <v/>
      </c>
    </row>
    <row r="297" spans="1:7" s="220" customFormat="1" x14ac:dyDescent="0.3">
      <c r="A297" s="334" t="s">
        <v>2005</v>
      </c>
      <c r="B297" s="258"/>
      <c r="C297" s="251"/>
      <c r="D297" s="257"/>
      <c r="E297" s="259"/>
      <c r="F297" s="250" t="str">
        <f t="shared" si="7"/>
        <v/>
      </c>
      <c r="G297" s="250" t="str">
        <f t="shared" si="8"/>
        <v/>
      </c>
    </row>
    <row r="298" spans="1:7" s="220" customFormat="1" x14ac:dyDescent="0.3">
      <c r="A298" s="334" t="s">
        <v>2006</v>
      </c>
      <c r="B298" s="258"/>
      <c r="C298" s="251"/>
      <c r="D298" s="257"/>
      <c r="E298" s="259"/>
      <c r="F298" s="250" t="str">
        <f t="shared" si="7"/>
        <v/>
      </c>
      <c r="G298" s="250" t="str">
        <f t="shared" si="8"/>
        <v/>
      </c>
    </row>
    <row r="299" spans="1:7" s="220" customFormat="1" x14ac:dyDescent="0.3">
      <c r="A299" s="334" t="s">
        <v>2007</v>
      </c>
      <c r="B299" s="258"/>
      <c r="C299" s="251"/>
      <c r="D299" s="257"/>
      <c r="E299" s="259"/>
      <c r="F299" s="250" t="str">
        <f t="shared" si="7"/>
        <v/>
      </c>
      <c r="G299" s="250" t="str">
        <f t="shared" si="8"/>
        <v/>
      </c>
    </row>
    <row r="300" spans="1:7" s="220" customFormat="1" x14ac:dyDescent="0.3">
      <c r="A300" s="334" t="s">
        <v>2008</v>
      </c>
      <c r="B300" s="258"/>
      <c r="C300" s="251"/>
      <c r="D300" s="257"/>
      <c r="E300" s="259"/>
      <c r="F300" s="250" t="str">
        <f t="shared" si="7"/>
        <v/>
      </c>
      <c r="G300" s="250" t="str">
        <f t="shared" si="8"/>
        <v/>
      </c>
    </row>
    <row r="301" spans="1:7" s="220" customFormat="1" x14ac:dyDescent="0.3">
      <c r="A301" s="334" t="s">
        <v>2009</v>
      </c>
      <c r="B301" s="258"/>
      <c r="C301" s="251"/>
      <c r="D301" s="257"/>
      <c r="E301" s="259"/>
      <c r="F301" s="250" t="str">
        <f t="shared" si="7"/>
        <v/>
      </c>
      <c r="G301" s="250" t="str">
        <f t="shared" si="8"/>
        <v/>
      </c>
    </row>
    <row r="302" spans="1:7" s="220" customFormat="1" x14ac:dyDescent="0.3">
      <c r="A302" s="334" t="s">
        <v>2010</v>
      </c>
      <c r="B302" s="258"/>
      <c r="C302" s="251"/>
      <c r="D302" s="257"/>
      <c r="E302" s="259"/>
      <c r="F302" s="250" t="str">
        <f t="shared" si="7"/>
        <v/>
      </c>
      <c r="G302" s="250" t="str">
        <f t="shared" si="8"/>
        <v/>
      </c>
    </row>
    <row r="303" spans="1:7" s="220" customFormat="1" x14ac:dyDescent="0.3">
      <c r="A303" s="334" t="s">
        <v>2011</v>
      </c>
      <c r="B303" s="258"/>
      <c r="C303" s="251"/>
      <c r="D303" s="257"/>
      <c r="E303" s="259"/>
      <c r="F303" s="250" t="str">
        <f t="shared" si="7"/>
        <v/>
      </c>
      <c r="G303" s="250" t="str">
        <f t="shared" si="8"/>
        <v/>
      </c>
    </row>
    <row r="304" spans="1:7" s="220" customFormat="1" x14ac:dyDescent="0.3">
      <c r="A304" s="334" t="s">
        <v>2012</v>
      </c>
      <c r="B304" s="258"/>
      <c r="C304" s="251"/>
      <c r="D304" s="257"/>
      <c r="E304" s="259"/>
      <c r="F304" s="250" t="str">
        <f t="shared" si="7"/>
        <v/>
      </c>
      <c r="G304" s="250" t="str">
        <f t="shared" si="8"/>
        <v/>
      </c>
    </row>
    <row r="305" spans="1:7" s="220" customFormat="1" x14ac:dyDescent="0.3">
      <c r="A305" s="334" t="s">
        <v>2013</v>
      </c>
      <c r="B305" s="258" t="s">
        <v>146</v>
      </c>
      <c r="C305" s="251">
        <f>SUM(C287:C304)</f>
        <v>0</v>
      </c>
      <c r="D305" s="257">
        <f>SUM(D287:D304)</f>
        <v>0</v>
      </c>
      <c r="E305" s="259"/>
      <c r="F305" s="302">
        <f>SUM(F287:F304)</f>
        <v>0</v>
      </c>
      <c r="G305" s="302">
        <f>SUM(G287:G304)</f>
        <v>0</v>
      </c>
    </row>
    <row r="306" spans="1:7" s="220" customFormat="1" x14ac:dyDescent="0.3">
      <c r="A306" s="334" t="s">
        <v>2014</v>
      </c>
      <c r="B306" s="258"/>
      <c r="C306" s="257"/>
      <c r="D306" s="257"/>
      <c r="E306" s="259"/>
      <c r="F306" s="259"/>
      <c r="G306" s="259"/>
    </row>
    <row r="307" spans="1:7" s="220" customFormat="1" x14ac:dyDescent="0.3">
      <c r="A307" s="334" t="s">
        <v>2015</v>
      </c>
      <c r="B307" s="258"/>
      <c r="C307" s="257"/>
      <c r="D307" s="257"/>
      <c r="E307" s="259"/>
      <c r="F307" s="259"/>
      <c r="G307" s="259"/>
    </row>
    <row r="308" spans="1:7" s="220" customFormat="1" x14ac:dyDescent="0.3">
      <c r="A308" s="334" t="s">
        <v>2016</v>
      </c>
      <c r="B308" s="258"/>
      <c r="C308" s="257"/>
      <c r="D308" s="257"/>
      <c r="E308" s="259"/>
      <c r="F308" s="259"/>
      <c r="G308" s="259"/>
    </row>
    <row r="309" spans="1:7" s="264" customFormat="1" x14ac:dyDescent="0.3">
      <c r="A309" s="161"/>
      <c r="B309" s="161" t="s">
        <v>2357</v>
      </c>
      <c r="C309" s="161" t="s">
        <v>111</v>
      </c>
      <c r="D309" s="161" t="s">
        <v>1656</v>
      </c>
      <c r="E309" s="161"/>
      <c r="F309" s="161" t="s">
        <v>498</v>
      </c>
      <c r="G309" s="161" t="s">
        <v>1915</v>
      </c>
    </row>
    <row r="310" spans="1:7" s="264" customFormat="1" x14ac:dyDescent="0.3">
      <c r="A310" s="334" t="s">
        <v>2017</v>
      </c>
      <c r="B310" s="276"/>
      <c r="C310" s="251"/>
      <c r="D310" s="274"/>
      <c r="E310" s="277"/>
      <c r="F310" s="250" t="str">
        <f>IF($C$328=0,"",IF(C310="[For completion]","",C310/$C$328))</f>
        <v/>
      </c>
      <c r="G310" s="250" t="str">
        <f>IF($D$328=0,"",IF(D310="[For completion]","",D310/$D$328))</f>
        <v/>
      </c>
    </row>
    <row r="311" spans="1:7" s="264" customFormat="1" x14ac:dyDescent="0.3">
      <c r="A311" s="334" t="s">
        <v>2018</v>
      </c>
      <c r="B311" s="276"/>
      <c r="C311" s="251"/>
      <c r="D311" s="274"/>
      <c r="E311" s="277"/>
      <c r="F311" s="277"/>
      <c r="G311" s="277"/>
    </row>
    <row r="312" spans="1:7" s="264" customFormat="1" x14ac:dyDescent="0.3">
      <c r="A312" s="334" t="s">
        <v>2019</v>
      </c>
      <c r="B312" s="276"/>
      <c r="C312" s="251"/>
      <c r="D312" s="274"/>
      <c r="E312" s="277"/>
      <c r="F312" s="277"/>
      <c r="G312" s="277"/>
    </row>
    <row r="313" spans="1:7" s="264" customFormat="1" x14ac:dyDescent="0.3">
      <c r="A313" s="334" t="s">
        <v>2020</v>
      </c>
      <c r="B313" s="276"/>
      <c r="C313" s="251"/>
      <c r="D313" s="274"/>
      <c r="E313" s="277"/>
      <c r="F313" s="277"/>
      <c r="G313" s="277"/>
    </row>
    <row r="314" spans="1:7" s="264" customFormat="1" x14ac:dyDescent="0.3">
      <c r="A314" s="334" t="s">
        <v>2021</v>
      </c>
      <c r="B314" s="276"/>
      <c r="C314" s="251"/>
      <c r="D314" s="274"/>
      <c r="E314" s="277"/>
      <c r="F314" s="277"/>
      <c r="G314" s="277"/>
    </row>
    <row r="315" spans="1:7" s="264" customFormat="1" x14ac:dyDescent="0.3">
      <c r="A315" s="334" t="s">
        <v>2022</v>
      </c>
      <c r="B315" s="276"/>
      <c r="C315" s="251"/>
      <c r="D315" s="274"/>
      <c r="E315" s="277"/>
      <c r="F315" s="277"/>
      <c r="G315" s="277"/>
    </row>
    <row r="316" spans="1:7" s="264" customFormat="1" x14ac:dyDescent="0.3">
      <c r="A316" s="334" t="s">
        <v>2023</v>
      </c>
      <c r="B316" s="276"/>
      <c r="C316" s="251"/>
      <c r="D316" s="274"/>
      <c r="E316" s="277"/>
      <c r="F316" s="277"/>
      <c r="G316" s="277"/>
    </row>
    <row r="317" spans="1:7" s="264" customFormat="1" x14ac:dyDescent="0.3">
      <c r="A317" s="334" t="s">
        <v>2024</v>
      </c>
      <c r="B317" s="276"/>
      <c r="C317" s="251"/>
      <c r="D317" s="274"/>
      <c r="E317" s="277"/>
      <c r="F317" s="277"/>
      <c r="G317" s="277"/>
    </row>
    <row r="318" spans="1:7" s="264" customFormat="1" x14ac:dyDescent="0.3">
      <c r="A318" s="334" t="s">
        <v>2025</v>
      </c>
      <c r="B318" s="276"/>
      <c r="C318" s="251"/>
      <c r="D318" s="274"/>
      <c r="E318" s="277"/>
      <c r="F318" s="277"/>
      <c r="G318" s="277"/>
    </row>
    <row r="319" spans="1:7" s="264" customFormat="1" x14ac:dyDescent="0.3">
      <c r="A319" s="334" t="s">
        <v>2026</v>
      </c>
      <c r="B319" s="276"/>
      <c r="C319" s="251"/>
      <c r="D319" s="274"/>
      <c r="E319" s="277"/>
      <c r="F319" s="277"/>
      <c r="G319" s="277"/>
    </row>
    <row r="320" spans="1:7" s="264" customFormat="1" x14ac:dyDescent="0.3">
      <c r="A320" s="334" t="s">
        <v>2128</v>
      </c>
      <c r="B320" s="276"/>
      <c r="C320" s="251"/>
      <c r="D320" s="274"/>
      <c r="E320" s="277"/>
      <c r="F320" s="277"/>
      <c r="G320" s="277"/>
    </row>
    <row r="321" spans="1:7" s="264" customFormat="1" x14ac:dyDescent="0.3">
      <c r="A321" s="334" t="s">
        <v>2170</v>
      </c>
      <c r="B321" s="276"/>
      <c r="C321" s="251"/>
      <c r="D321" s="274"/>
      <c r="E321" s="277"/>
      <c r="F321" s="277"/>
      <c r="G321" s="277"/>
    </row>
    <row r="322" spans="1:7" s="264" customFormat="1" x14ac:dyDescent="0.3">
      <c r="A322" s="334" t="s">
        <v>2171</v>
      </c>
      <c r="B322" s="276"/>
      <c r="C322" s="251"/>
      <c r="D322" s="274"/>
      <c r="E322" s="277"/>
      <c r="F322" s="277"/>
      <c r="G322" s="277"/>
    </row>
    <row r="323" spans="1:7" s="264" customFormat="1" x14ac:dyDescent="0.3">
      <c r="A323" s="334" t="s">
        <v>2172</v>
      </c>
      <c r="B323" s="276"/>
      <c r="C323" s="251"/>
      <c r="D323" s="274"/>
      <c r="E323" s="277"/>
      <c r="F323" s="277"/>
      <c r="G323" s="277"/>
    </row>
    <row r="324" spans="1:7" s="264" customFormat="1" x14ac:dyDescent="0.3">
      <c r="A324" s="334" t="s">
        <v>2173</v>
      </c>
      <c r="B324" s="276"/>
      <c r="C324" s="251"/>
      <c r="D324" s="274"/>
      <c r="E324" s="277"/>
      <c r="F324" s="277"/>
      <c r="G324" s="277"/>
    </row>
    <row r="325" spans="1:7" s="264" customFormat="1" x14ac:dyDescent="0.3">
      <c r="A325" s="334" t="s">
        <v>2174</v>
      </c>
      <c r="B325" s="276"/>
      <c r="C325" s="251"/>
      <c r="D325" s="274"/>
      <c r="E325" s="277"/>
      <c r="F325" s="277"/>
      <c r="G325" s="277"/>
    </row>
    <row r="326" spans="1:7" s="264" customFormat="1" x14ac:dyDescent="0.3">
      <c r="A326" s="334" t="s">
        <v>2175</v>
      </c>
      <c r="B326" s="276"/>
      <c r="C326" s="251"/>
      <c r="D326" s="274"/>
      <c r="E326" s="277"/>
      <c r="F326" s="277"/>
      <c r="G326" s="277"/>
    </row>
    <row r="327" spans="1:7" s="264" customFormat="1" x14ac:dyDescent="0.3">
      <c r="A327" s="334" t="s">
        <v>2176</v>
      </c>
      <c r="B327" s="276"/>
      <c r="C327" s="251"/>
      <c r="D327" s="274"/>
      <c r="E327" s="277"/>
      <c r="F327" s="277"/>
      <c r="G327" s="277"/>
    </row>
    <row r="328" spans="1:7" s="264" customFormat="1" x14ac:dyDescent="0.3">
      <c r="A328" s="334" t="s">
        <v>2177</v>
      </c>
      <c r="B328" s="276" t="s">
        <v>146</v>
      </c>
      <c r="C328" s="251">
        <f>SUM(C310:C327)</f>
        <v>0</v>
      </c>
      <c r="D328" s="274">
        <f>SUM(D310:D327)</f>
        <v>0</v>
      </c>
      <c r="E328" s="277"/>
      <c r="F328" s="302">
        <f>SUM(F310:F327)</f>
        <v>0</v>
      </c>
      <c r="G328" s="302">
        <f>SUM(G310:G327)</f>
        <v>0</v>
      </c>
    </row>
    <row r="329" spans="1:7" s="264" customFormat="1" x14ac:dyDescent="0.3">
      <c r="A329" s="334" t="s">
        <v>2027</v>
      </c>
      <c r="B329" s="276"/>
      <c r="C329" s="274"/>
      <c r="D329" s="274"/>
      <c r="E329" s="277"/>
      <c r="F329" s="277"/>
      <c r="G329" s="277"/>
    </row>
    <row r="330" spans="1:7" s="264" customFormat="1" x14ac:dyDescent="0.3">
      <c r="A330" s="334" t="s">
        <v>2178</v>
      </c>
      <c r="B330" s="276"/>
      <c r="C330" s="274"/>
      <c r="D330" s="274"/>
      <c r="E330" s="277"/>
      <c r="F330" s="277"/>
      <c r="G330" s="277"/>
    </row>
    <row r="331" spans="1:7" s="264" customFormat="1" x14ac:dyDescent="0.3">
      <c r="A331" s="334" t="s">
        <v>2179</v>
      </c>
      <c r="B331" s="276"/>
      <c r="C331" s="274"/>
      <c r="D331" s="274"/>
      <c r="E331" s="277"/>
      <c r="F331" s="277"/>
      <c r="G331" s="277"/>
    </row>
    <row r="332" spans="1:7" s="220" customFormat="1" x14ac:dyDescent="0.3">
      <c r="A332" s="161"/>
      <c r="B332" s="161" t="s">
        <v>2316</v>
      </c>
      <c r="C332" s="161" t="s">
        <v>111</v>
      </c>
      <c r="D332" s="161" t="s">
        <v>1656</v>
      </c>
      <c r="E332" s="161"/>
      <c r="F332" s="161" t="s">
        <v>498</v>
      </c>
      <c r="G332" s="161" t="s">
        <v>1915</v>
      </c>
    </row>
    <row r="333" spans="1:7" s="220" customFormat="1" x14ac:dyDescent="0.3">
      <c r="A333" s="334" t="s">
        <v>2180</v>
      </c>
      <c r="B333" s="258" t="s">
        <v>1648</v>
      </c>
      <c r="C333" s="251"/>
      <c r="D333" s="257"/>
      <c r="E333" s="259"/>
      <c r="F333" s="250" t="str">
        <f>IF($C$343=0,"",IF(C333="[For completion]","",C333/$C$343))</f>
        <v/>
      </c>
      <c r="G333" s="250" t="str">
        <f>IF($D$343=0,"",IF(D333="[For completion]","",D333/$D$343))</f>
        <v/>
      </c>
    </row>
    <row r="334" spans="1:7" s="220" customFormat="1" x14ac:dyDescent="0.3">
      <c r="A334" s="334" t="s">
        <v>2181</v>
      </c>
      <c r="B334" s="258" t="s">
        <v>1649</v>
      </c>
      <c r="C334" s="251"/>
      <c r="D334" s="257"/>
      <c r="E334" s="259"/>
      <c r="F334" s="250" t="str">
        <f t="shared" ref="F334:F342" si="9">IF($C$343=0,"",IF(C334="[For completion]","",C334/$C$343))</f>
        <v/>
      </c>
      <c r="G334" s="250" t="str">
        <f t="shared" ref="G334:G342" si="10">IF($D$343=0,"",IF(D334="[For completion]","",D334/$D$343))</f>
        <v/>
      </c>
    </row>
    <row r="335" spans="1:7" s="220" customFormat="1" x14ac:dyDescent="0.3">
      <c r="A335" s="334" t="s">
        <v>2182</v>
      </c>
      <c r="B335" s="351" t="s">
        <v>2337</v>
      </c>
      <c r="C335" s="251"/>
      <c r="D335" s="257"/>
      <c r="E335" s="259"/>
      <c r="F335" s="250" t="str">
        <f t="shared" si="9"/>
        <v/>
      </c>
      <c r="G335" s="250" t="str">
        <f t="shared" si="10"/>
        <v/>
      </c>
    </row>
    <row r="336" spans="1:7" s="220" customFormat="1" x14ac:dyDescent="0.3">
      <c r="A336" s="334" t="s">
        <v>2183</v>
      </c>
      <c r="B336" s="258" t="s">
        <v>1650</v>
      </c>
      <c r="C336" s="251"/>
      <c r="D336" s="257"/>
      <c r="E336" s="259"/>
      <c r="F336" s="250" t="str">
        <f t="shared" si="9"/>
        <v/>
      </c>
      <c r="G336" s="250" t="str">
        <f t="shared" si="10"/>
        <v/>
      </c>
    </row>
    <row r="337" spans="1:7" s="220" customFormat="1" x14ac:dyDescent="0.3">
      <c r="A337" s="334" t="s">
        <v>2184</v>
      </c>
      <c r="B337" s="258" t="s">
        <v>1651</v>
      </c>
      <c r="C337" s="251"/>
      <c r="D337" s="257"/>
      <c r="E337" s="259"/>
      <c r="F337" s="250" t="str">
        <f t="shared" si="9"/>
        <v/>
      </c>
      <c r="G337" s="250" t="str">
        <f t="shared" si="10"/>
        <v/>
      </c>
    </row>
    <row r="338" spans="1:7" s="220" customFormat="1" x14ac:dyDescent="0.3">
      <c r="A338" s="334" t="s">
        <v>2185</v>
      </c>
      <c r="B338" s="258" t="s">
        <v>1652</v>
      </c>
      <c r="C338" s="251"/>
      <c r="D338" s="257"/>
      <c r="E338" s="259"/>
      <c r="F338" s="250" t="str">
        <f t="shared" si="9"/>
        <v/>
      </c>
      <c r="G338" s="250" t="str">
        <f t="shared" si="10"/>
        <v/>
      </c>
    </row>
    <row r="339" spans="1:7" s="220" customFormat="1" x14ac:dyDescent="0.3">
      <c r="A339" s="334" t="s">
        <v>2186</v>
      </c>
      <c r="B339" s="258" t="s">
        <v>1653</v>
      </c>
      <c r="C339" s="251"/>
      <c r="D339" s="257"/>
      <c r="E339" s="259"/>
      <c r="F339" s="250" t="str">
        <f t="shared" si="9"/>
        <v/>
      </c>
      <c r="G339" s="250" t="str">
        <f t="shared" si="10"/>
        <v/>
      </c>
    </row>
    <row r="340" spans="1:7" s="220" customFormat="1" x14ac:dyDescent="0.3">
      <c r="A340" s="334" t="s">
        <v>2187</v>
      </c>
      <c r="B340" s="258" t="s">
        <v>1654</v>
      </c>
      <c r="C340" s="251"/>
      <c r="D340" s="257"/>
      <c r="E340" s="259"/>
      <c r="F340" s="250" t="str">
        <f t="shared" si="9"/>
        <v/>
      </c>
      <c r="G340" s="250" t="str">
        <f t="shared" si="10"/>
        <v/>
      </c>
    </row>
    <row r="341" spans="1:7" s="220" customFormat="1" x14ac:dyDescent="0.3">
      <c r="A341" s="334" t="s">
        <v>2188</v>
      </c>
      <c r="B341" s="258" t="s">
        <v>1655</v>
      </c>
      <c r="C341" s="251"/>
      <c r="D341" s="257"/>
      <c r="E341" s="259"/>
      <c r="F341" s="250" t="str">
        <f t="shared" si="9"/>
        <v/>
      </c>
      <c r="G341" s="250" t="str">
        <f t="shared" si="10"/>
        <v/>
      </c>
    </row>
    <row r="342" spans="1:7" s="220" customFormat="1" x14ac:dyDescent="0.3">
      <c r="A342" s="334" t="s">
        <v>2189</v>
      </c>
      <c r="B342" s="274" t="s">
        <v>2050</v>
      </c>
      <c r="C342" s="251"/>
      <c r="D342" s="274"/>
      <c r="F342" s="250" t="str">
        <f t="shared" si="9"/>
        <v/>
      </c>
      <c r="G342" s="250" t="str">
        <f t="shared" si="10"/>
        <v/>
      </c>
    </row>
    <row r="343" spans="1:7" s="220" customFormat="1" x14ac:dyDescent="0.3">
      <c r="A343" s="334" t="s">
        <v>2190</v>
      </c>
      <c r="B343" s="258" t="s">
        <v>146</v>
      </c>
      <c r="C343" s="251">
        <f>SUM(C333:C341)</f>
        <v>0</v>
      </c>
      <c r="D343" s="257">
        <f>SUM(D333:D341)</f>
        <v>0</v>
      </c>
      <c r="E343" s="259"/>
      <c r="F343" s="302">
        <f>SUM(F333:F342)</f>
        <v>0</v>
      </c>
      <c r="G343" s="302">
        <f>SUM(G333:G342)</f>
        <v>0</v>
      </c>
    </row>
    <row r="344" spans="1:7" s="220" customFormat="1" x14ac:dyDescent="0.3">
      <c r="A344" s="334" t="s">
        <v>2191</v>
      </c>
      <c r="B344" s="258"/>
      <c r="C344" s="257"/>
      <c r="D344" s="257"/>
      <c r="E344" s="259"/>
      <c r="F344" s="259"/>
      <c r="G344" s="259"/>
    </row>
    <row r="345" spans="1:7" s="220" customFormat="1" x14ac:dyDescent="0.3">
      <c r="A345" s="161"/>
      <c r="B345" s="161" t="s">
        <v>2317</v>
      </c>
      <c r="C345" s="161" t="s">
        <v>111</v>
      </c>
      <c r="D345" s="161" t="s">
        <v>1656</v>
      </c>
      <c r="E345" s="161"/>
      <c r="F345" s="161" t="s">
        <v>498</v>
      </c>
      <c r="G345" s="161" t="s">
        <v>1915</v>
      </c>
    </row>
    <row r="346" spans="1:7" s="220" customFormat="1" x14ac:dyDescent="0.3">
      <c r="A346" s="334" t="s">
        <v>2517</v>
      </c>
      <c r="B346" s="276" t="s">
        <v>2038</v>
      </c>
      <c r="C346" s="251"/>
      <c r="D346" s="274"/>
      <c r="E346" s="277"/>
      <c r="F346" s="250" t="str">
        <f>IF($C$353=0,"",IF(C346="[For completion]","",C346/$C$353))</f>
        <v/>
      </c>
      <c r="G346" s="250" t="str">
        <f>IF($D$353=0,"",IF(D346="[For completion]","",D346/$D$353))</f>
        <v/>
      </c>
    </row>
    <row r="347" spans="1:7" s="220" customFormat="1" x14ac:dyDescent="0.3">
      <c r="A347" s="334" t="s">
        <v>2518</v>
      </c>
      <c r="B347" s="272" t="s">
        <v>2039</v>
      </c>
      <c r="C347" s="251"/>
      <c r="D347" s="274"/>
      <c r="E347" s="277"/>
      <c r="F347" s="250" t="str">
        <f t="shared" ref="F347:F352" si="11">IF($C$353=0,"",IF(C347="[For completion]","",C347/$C$353))</f>
        <v/>
      </c>
      <c r="G347" s="250" t="str">
        <f t="shared" ref="G347:G352" si="12">IF($D$353=0,"",IF(D347="[For completion]","",D347/$D$353))</f>
        <v/>
      </c>
    </row>
    <row r="348" spans="1:7" s="220" customFormat="1" x14ac:dyDescent="0.3">
      <c r="A348" s="334" t="s">
        <v>2519</v>
      </c>
      <c r="B348" s="276" t="s">
        <v>2040</v>
      </c>
      <c r="C348" s="251"/>
      <c r="D348" s="274"/>
      <c r="E348" s="277"/>
      <c r="F348" s="250" t="str">
        <f t="shared" si="11"/>
        <v/>
      </c>
      <c r="G348" s="250" t="str">
        <f t="shared" si="12"/>
        <v/>
      </c>
    </row>
    <row r="349" spans="1:7" s="220" customFormat="1" x14ac:dyDescent="0.3">
      <c r="A349" s="334" t="s">
        <v>2520</v>
      </c>
      <c r="B349" s="276" t="s">
        <v>2041</v>
      </c>
      <c r="C349" s="251"/>
      <c r="D349" s="274"/>
      <c r="E349" s="277"/>
      <c r="F349" s="250" t="str">
        <f t="shared" si="11"/>
        <v/>
      </c>
      <c r="G349" s="250" t="str">
        <f t="shared" si="12"/>
        <v/>
      </c>
    </row>
    <row r="350" spans="1:7" s="220" customFormat="1" x14ac:dyDescent="0.3">
      <c r="A350" s="334" t="s">
        <v>2521</v>
      </c>
      <c r="B350" s="276" t="s">
        <v>2042</v>
      </c>
      <c r="C350" s="251"/>
      <c r="D350" s="274"/>
      <c r="E350" s="277"/>
      <c r="F350" s="250" t="str">
        <f t="shared" si="11"/>
        <v/>
      </c>
      <c r="G350" s="250" t="str">
        <f t="shared" si="12"/>
        <v/>
      </c>
    </row>
    <row r="351" spans="1:7" s="220" customFormat="1" x14ac:dyDescent="0.3">
      <c r="A351" s="334" t="s">
        <v>2522</v>
      </c>
      <c r="B351" s="276" t="s">
        <v>2043</v>
      </c>
      <c r="C351" s="251"/>
      <c r="D351" s="274"/>
      <c r="E351" s="277"/>
      <c r="F351" s="250" t="str">
        <f t="shared" si="11"/>
        <v/>
      </c>
      <c r="G351" s="250" t="str">
        <f t="shared" si="12"/>
        <v/>
      </c>
    </row>
    <row r="352" spans="1:7" s="220" customFormat="1" x14ac:dyDescent="0.3">
      <c r="A352" s="334" t="s">
        <v>2523</v>
      </c>
      <c r="B352" s="276" t="s">
        <v>1657</v>
      </c>
      <c r="C352" s="251"/>
      <c r="D352" s="274"/>
      <c r="E352" s="277"/>
      <c r="F352" s="250" t="str">
        <f t="shared" si="11"/>
        <v/>
      </c>
      <c r="G352" s="250" t="str">
        <f t="shared" si="12"/>
        <v/>
      </c>
    </row>
    <row r="353" spans="1:7" s="220" customFormat="1" x14ac:dyDescent="0.3">
      <c r="A353" s="334" t="s">
        <v>2524</v>
      </c>
      <c r="B353" s="276" t="s">
        <v>146</v>
      </c>
      <c r="C353" s="251">
        <f>SUM(C346:C352)</f>
        <v>0</v>
      </c>
      <c r="D353" s="274">
        <f>SUM(D346:D352)</f>
        <v>0</v>
      </c>
      <c r="E353" s="277"/>
      <c r="F353" s="302">
        <f>SUM(F346:F352)</f>
        <v>0</v>
      </c>
      <c r="G353" s="302">
        <f>SUM(G346:G352)</f>
        <v>0</v>
      </c>
    </row>
    <row r="354" spans="1:7" s="220" customFormat="1" x14ac:dyDescent="0.3">
      <c r="A354" s="334" t="s">
        <v>2192</v>
      </c>
      <c r="B354" s="276"/>
      <c r="C354" s="274"/>
      <c r="D354" s="274"/>
      <c r="E354" s="277"/>
      <c r="F354" s="277"/>
      <c r="G354" s="277"/>
    </row>
    <row r="355" spans="1:7" s="220" customFormat="1" x14ac:dyDescent="0.3">
      <c r="A355" s="161"/>
      <c r="B355" s="161" t="s">
        <v>2318</v>
      </c>
      <c r="C355" s="161" t="s">
        <v>111</v>
      </c>
      <c r="D355" s="161" t="s">
        <v>1656</v>
      </c>
      <c r="E355" s="161"/>
      <c r="F355" s="161" t="s">
        <v>498</v>
      </c>
      <c r="G355" s="161" t="s">
        <v>1915</v>
      </c>
    </row>
    <row r="356" spans="1:7" s="220" customFormat="1" x14ac:dyDescent="0.3">
      <c r="A356" s="334" t="s">
        <v>2525</v>
      </c>
      <c r="B356" s="276" t="s">
        <v>2235</v>
      </c>
      <c r="C356" s="251"/>
      <c r="D356" s="274"/>
      <c r="E356" s="277"/>
      <c r="F356" s="250" t="str">
        <f>IF($C$360=0,"",IF(C356="[For completion]","",C356/$C$360))</f>
        <v/>
      </c>
      <c r="G356" s="250" t="str">
        <f>IF($D$360=0,"",IF(D356="[For completion]","",D356/$D$360))</f>
        <v/>
      </c>
    </row>
    <row r="357" spans="1:7" s="220" customFormat="1" x14ac:dyDescent="0.3">
      <c r="A357" s="334" t="s">
        <v>2526</v>
      </c>
      <c r="B357" s="272" t="s">
        <v>2282</v>
      </c>
      <c r="C357" s="251"/>
      <c r="D357" s="274"/>
      <c r="E357" s="277"/>
      <c r="F357" s="250" t="str">
        <f t="shared" ref="F357:F359" si="13">IF($C$360=0,"",IF(C357="[For completion]","",C357/$C$360))</f>
        <v/>
      </c>
      <c r="G357" s="250" t="str">
        <f t="shared" ref="G357:G359" si="14">IF($D$360=0,"",IF(D357="[For completion]","",D357/$D$360))</f>
        <v/>
      </c>
    </row>
    <row r="358" spans="1:7" s="220" customFormat="1" x14ac:dyDescent="0.3">
      <c r="A358" s="334" t="s">
        <v>2527</v>
      </c>
      <c r="B358" s="276" t="s">
        <v>1657</v>
      </c>
      <c r="C358" s="251"/>
      <c r="D358" s="274"/>
      <c r="E358" s="277"/>
      <c r="F358" s="250" t="str">
        <f t="shared" si="13"/>
        <v/>
      </c>
      <c r="G358" s="250" t="str">
        <f t="shared" si="14"/>
        <v/>
      </c>
    </row>
    <row r="359" spans="1:7" s="220" customFormat="1" x14ac:dyDescent="0.3">
      <c r="A359" s="334" t="s">
        <v>2528</v>
      </c>
      <c r="B359" s="274" t="s">
        <v>2050</v>
      </c>
      <c r="C359" s="251"/>
      <c r="D359" s="274"/>
      <c r="E359" s="277"/>
      <c r="F359" s="250" t="str">
        <f t="shared" si="13"/>
        <v/>
      </c>
      <c r="G359" s="250" t="str">
        <f t="shared" si="14"/>
        <v/>
      </c>
    </row>
    <row r="360" spans="1:7" s="220" customFormat="1" x14ac:dyDescent="0.3">
      <c r="A360" s="334" t="s">
        <v>2529</v>
      </c>
      <c r="B360" s="276" t="s">
        <v>146</v>
      </c>
      <c r="C360" s="251">
        <f>SUM(C356:C359)</f>
        <v>0</v>
      </c>
      <c r="D360" s="274">
        <f>SUM(D356:D359)</f>
        <v>0</v>
      </c>
      <c r="E360" s="277"/>
      <c r="F360" s="302">
        <f>SUM(F356:F359)</f>
        <v>0</v>
      </c>
      <c r="G360" s="302">
        <f>SUM(G356:G359)</f>
        <v>0</v>
      </c>
    </row>
    <row r="361" spans="1:7" s="220" customFormat="1" x14ac:dyDescent="0.3">
      <c r="A361" s="334" t="s">
        <v>2530</v>
      </c>
      <c r="B361" s="276"/>
      <c r="C361" s="274"/>
      <c r="D361" s="274"/>
      <c r="E361" s="277"/>
      <c r="F361" s="277"/>
      <c r="G361" s="277"/>
    </row>
    <row r="362" spans="1:7" s="220" customFormat="1" x14ac:dyDescent="0.3">
      <c r="A362" s="161"/>
      <c r="B362" s="161" t="s">
        <v>2338</v>
      </c>
      <c r="C362" s="161" t="s">
        <v>111</v>
      </c>
      <c r="D362" s="161" t="s">
        <v>1656</v>
      </c>
      <c r="E362" s="161"/>
      <c r="F362" s="161" t="s">
        <v>498</v>
      </c>
      <c r="G362" s="161" t="s">
        <v>1915</v>
      </c>
    </row>
    <row r="363" spans="1:7" s="220" customFormat="1" x14ac:dyDescent="0.3">
      <c r="A363" s="334" t="s">
        <v>2531</v>
      </c>
      <c r="B363" s="351"/>
      <c r="C363" s="371"/>
      <c r="D363" s="371"/>
      <c r="E363" s="352"/>
      <c r="F363" s="250" t="str">
        <f>IF($C$381=0,"",IF(C363="[For completion]","",C363/$C$381))</f>
        <v/>
      </c>
      <c r="G363" s="250" t="str">
        <f>IF($D$381=0,"",IF(D363="[For completion]","",D363/$D$381))</f>
        <v/>
      </c>
    </row>
    <row r="364" spans="1:7" s="220" customFormat="1" x14ac:dyDescent="0.3">
      <c r="A364" s="334" t="s">
        <v>2532</v>
      </c>
      <c r="B364" s="351"/>
      <c r="C364" s="251"/>
      <c r="D364" s="334"/>
      <c r="E364" s="352"/>
      <c r="F364" s="250" t="str">
        <f t="shared" ref="F364:F381" si="15">IF($C$381=0,"",IF(C364="[For completion]","",C364/$C$381))</f>
        <v/>
      </c>
      <c r="G364" s="250" t="str">
        <f t="shared" ref="G364:G381" si="16">IF($D$381=0,"",IF(D364="[For completion]","",D364/$D$381))</f>
        <v/>
      </c>
    </row>
    <row r="365" spans="1:7" s="220" customFormat="1" x14ac:dyDescent="0.3">
      <c r="A365" s="334" t="s">
        <v>2533</v>
      </c>
      <c r="B365" s="351"/>
      <c r="C365" s="251"/>
      <c r="D365" s="334"/>
      <c r="E365" s="352"/>
      <c r="F365" s="250" t="str">
        <f t="shared" si="15"/>
        <v/>
      </c>
      <c r="G365" s="250" t="str">
        <f t="shared" si="16"/>
        <v/>
      </c>
    </row>
    <row r="366" spans="1:7" s="220" customFormat="1" x14ac:dyDescent="0.3">
      <c r="A366" s="334" t="s">
        <v>2534</v>
      </c>
      <c r="B366" s="351"/>
      <c r="C366" s="251"/>
      <c r="D366" s="334"/>
      <c r="E366" s="352"/>
      <c r="F366" s="250" t="str">
        <f t="shared" si="15"/>
        <v/>
      </c>
      <c r="G366" s="250" t="str">
        <f t="shared" si="16"/>
        <v/>
      </c>
    </row>
    <row r="367" spans="1:7" s="220" customFormat="1" x14ac:dyDescent="0.3">
      <c r="A367" s="334" t="s">
        <v>2535</v>
      </c>
      <c r="B367" s="351"/>
      <c r="C367" s="251"/>
      <c r="D367" s="334"/>
      <c r="E367" s="352"/>
      <c r="F367" s="250" t="str">
        <f t="shared" si="15"/>
        <v/>
      </c>
      <c r="G367" s="250" t="str">
        <f t="shared" si="16"/>
        <v/>
      </c>
    </row>
    <row r="368" spans="1:7" s="220" customFormat="1" x14ac:dyDescent="0.3">
      <c r="A368" s="334" t="s">
        <v>2536</v>
      </c>
      <c r="B368" s="351"/>
      <c r="C368" s="251"/>
      <c r="D368" s="334"/>
      <c r="E368" s="352"/>
      <c r="F368" s="250" t="str">
        <f t="shared" si="15"/>
        <v/>
      </c>
      <c r="G368" s="250" t="str">
        <f t="shared" si="16"/>
        <v/>
      </c>
    </row>
    <row r="369" spans="1:7" s="220" customFormat="1" x14ac:dyDescent="0.3">
      <c r="A369" s="334" t="s">
        <v>2537</v>
      </c>
      <c r="B369" s="351"/>
      <c r="C369" s="251"/>
      <c r="D369" s="334"/>
      <c r="E369" s="352"/>
      <c r="F369" s="250" t="str">
        <f t="shared" si="15"/>
        <v/>
      </c>
      <c r="G369" s="250" t="str">
        <f t="shared" si="16"/>
        <v/>
      </c>
    </row>
    <row r="370" spans="1:7" s="220" customFormat="1" x14ac:dyDescent="0.3">
      <c r="A370" s="334" t="s">
        <v>2538</v>
      </c>
      <c r="B370" s="351"/>
      <c r="C370" s="251"/>
      <c r="D370" s="334"/>
      <c r="E370" s="352"/>
      <c r="F370" s="250" t="str">
        <f t="shared" si="15"/>
        <v/>
      </c>
      <c r="G370" s="250" t="str">
        <f t="shared" si="16"/>
        <v/>
      </c>
    </row>
    <row r="371" spans="1:7" s="220" customFormat="1" x14ac:dyDescent="0.3">
      <c r="A371" s="334" t="s">
        <v>2539</v>
      </c>
      <c r="B371" s="351"/>
      <c r="C371" s="251"/>
      <c r="D371" s="334"/>
      <c r="E371" s="352"/>
      <c r="F371" s="250" t="str">
        <f t="shared" si="15"/>
        <v/>
      </c>
      <c r="G371" s="250" t="str">
        <f t="shared" si="16"/>
        <v/>
      </c>
    </row>
    <row r="372" spans="1:7" s="220" customFormat="1" x14ac:dyDescent="0.3">
      <c r="A372" s="334" t="s">
        <v>2540</v>
      </c>
      <c r="B372" s="351"/>
      <c r="C372" s="251"/>
      <c r="D372" s="334"/>
      <c r="E372" s="352"/>
      <c r="F372" s="250" t="str">
        <f t="shared" si="15"/>
        <v/>
      </c>
      <c r="G372" s="250" t="str">
        <f t="shared" si="16"/>
        <v/>
      </c>
    </row>
    <row r="373" spans="1:7" s="220" customFormat="1" x14ac:dyDescent="0.3">
      <c r="A373" s="334" t="s">
        <v>2541</v>
      </c>
      <c r="B373" s="351"/>
      <c r="C373" s="251"/>
      <c r="D373" s="334"/>
      <c r="E373" s="352"/>
      <c r="F373" s="250" t="str">
        <f t="shared" si="15"/>
        <v/>
      </c>
      <c r="G373" s="250" t="str">
        <f t="shared" si="16"/>
        <v/>
      </c>
    </row>
    <row r="374" spans="1:7" s="220" customFormat="1" x14ac:dyDescent="0.3">
      <c r="A374" s="334" t="s">
        <v>2542</v>
      </c>
      <c r="B374" s="351"/>
      <c r="C374" s="251"/>
      <c r="D374" s="334"/>
      <c r="E374" s="352"/>
      <c r="F374" s="250" t="str">
        <f t="shared" si="15"/>
        <v/>
      </c>
      <c r="G374" s="250" t="str">
        <f t="shared" si="16"/>
        <v/>
      </c>
    </row>
    <row r="375" spans="1:7" s="220" customFormat="1" x14ac:dyDescent="0.3">
      <c r="A375" s="334" t="s">
        <v>2543</v>
      </c>
      <c r="B375" s="351"/>
      <c r="C375" s="251"/>
      <c r="D375" s="334"/>
      <c r="E375" s="352"/>
      <c r="F375" s="250" t="str">
        <f t="shared" si="15"/>
        <v/>
      </c>
      <c r="G375" s="250" t="str">
        <f t="shared" si="16"/>
        <v/>
      </c>
    </row>
    <row r="376" spans="1:7" s="220" customFormat="1" x14ac:dyDescent="0.3">
      <c r="A376" s="334" t="s">
        <v>2544</v>
      </c>
      <c r="B376" s="351"/>
      <c r="C376" s="251"/>
      <c r="D376" s="334"/>
      <c r="E376" s="352"/>
      <c r="F376" s="250" t="str">
        <f t="shared" si="15"/>
        <v/>
      </c>
      <c r="G376" s="250" t="str">
        <f t="shared" si="16"/>
        <v/>
      </c>
    </row>
    <row r="377" spans="1:7" s="220" customFormat="1" x14ac:dyDescent="0.3">
      <c r="A377" s="334" t="s">
        <v>2545</v>
      </c>
      <c r="B377" s="351"/>
      <c r="C377" s="251"/>
      <c r="D377" s="334"/>
      <c r="E377" s="352"/>
      <c r="F377" s="250" t="str">
        <f t="shared" si="15"/>
        <v/>
      </c>
      <c r="G377" s="250" t="str">
        <f t="shared" si="16"/>
        <v/>
      </c>
    </row>
    <row r="378" spans="1:7" s="220" customFormat="1" x14ac:dyDescent="0.3">
      <c r="A378" s="334" t="s">
        <v>2546</v>
      </c>
      <c r="B378" s="351"/>
      <c r="C378" s="251"/>
      <c r="D378" s="334"/>
      <c r="E378" s="352"/>
      <c r="F378" s="250" t="str">
        <f t="shared" si="15"/>
        <v/>
      </c>
      <c r="G378" s="250" t="str">
        <f t="shared" si="16"/>
        <v/>
      </c>
    </row>
    <row r="379" spans="1:7" s="220" customFormat="1" x14ac:dyDescent="0.3">
      <c r="A379" s="334" t="s">
        <v>2547</v>
      </c>
      <c r="B379" s="351"/>
      <c r="C379" s="251"/>
      <c r="D379" s="334"/>
      <c r="E379" s="352"/>
      <c r="F379" s="250" t="str">
        <f t="shared" si="15"/>
        <v/>
      </c>
      <c r="G379" s="250" t="str">
        <f t="shared" si="16"/>
        <v/>
      </c>
    </row>
    <row r="380" spans="1:7" s="220" customFormat="1" x14ac:dyDescent="0.3">
      <c r="A380" s="334" t="s">
        <v>2548</v>
      </c>
      <c r="B380" s="351"/>
      <c r="C380" s="251"/>
      <c r="D380" s="334"/>
      <c r="E380" s="352"/>
      <c r="F380" s="250" t="str">
        <f t="shared" si="15"/>
        <v/>
      </c>
      <c r="G380" s="250" t="str">
        <f t="shared" si="16"/>
        <v/>
      </c>
    </row>
    <row r="381" spans="1:7" s="220" customFormat="1" x14ac:dyDescent="0.3">
      <c r="A381" s="334" t="s">
        <v>2549</v>
      </c>
      <c r="B381" s="351" t="s">
        <v>146</v>
      </c>
      <c r="C381" s="251">
        <f>SUM(C363:C380)</f>
        <v>0</v>
      </c>
      <c r="D381" s="334">
        <f>SUM(D363:D380)</f>
        <v>0</v>
      </c>
      <c r="E381" s="352"/>
      <c r="F381" s="250" t="str">
        <f t="shared" si="15"/>
        <v/>
      </c>
      <c r="G381" s="250" t="str">
        <f t="shared" si="16"/>
        <v/>
      </c>
    </row>
    <row r="382" spans="1:7" s="220" customFormat="1" x14ac:dyDescent="0.3">
      <c r="A382" s="334" t="s">
        <v>2550</v>
      </c>
      <c r="B382" s="334"/>
      <c r="C382" s="353"/>
      <c r="D382" s="334"/>
      <c r="E382" s="352"/>
      <c r="F382" s="352"/>
      <c r="G382" s="352"/>
    </row>
    <row r="383" spans="1:7" s="220" customFormat="1" x14ac:dyDescent="0.3">
      <c r="A383" s="334" t="s">
        <v>2551</v>
      </c>
      <c r="B383" s="334"/>
      <c r="C383" s="353"/>
      <c r="D383" s="334"/>
      <c r="E383" s="352"/>
      <c r="F383" s="352"/>
      <c r="G383" s="352"/>
    </row>
    <row r="384" spans="1:7" s="220" customFormat="1" x14ac:dyDescent="0.3">
      <c r="A384" s="334" t="s">
        <v>2552</v>
      </c>
      <c r="B384" s="334"/>
      <c r="C384" s="353"/>
      <c r="D384" s="334"/>
      <c r="E384" s="352"/>
      <c r="F384" s="352"/>
      <c r="G384" s="352"/>
    </row>
    <row r="385" spans="1:7" s="220" customFormat="1" x14ac:dyDescent="0.3">
      <c r="A385" s="334" t="s">
        <v>2553</v>
      </c>
      <c r="B385" s="334"/>
      <c r="C385" s="353"/>
      <c r="D385" s="334"/>
      <c r="E385" s="352"/>
      <c r="F385" s="352"/>
      <c r="G385" s="352"/>
    </row>
    <row r="386" spans="1:7" s="220" customFormat="1" x14ac:dyDescent="0.3">
      <c r="A386" s="334" t="s">
        <v>2554</v>
      </c>
      <c r="B386" s="334"/>
      <c r="C386" s="353"/>
      <c r="D386" s="334"/>
      <c r="E386" s="352"/>
      <c r="F386" s="352"/>
      <c r="G386" s="352"/>
    </row>
    <row r="387" spans="1:7" s="220" customFormat="1" x14ac:dyDescent="0.3">
      <c r="A387" s="334" t="s">
        <v>2555</v>
      </c>
      <c r="B387" s="334"/>
      <c r="C387" s="353"/>
      <c r="D387" s="334"/>
      <c r="E387" s="352"/>
      <c r="F387" s="352"/>
      <c r="G387" s="352"/>
    </row>
    <row r="388" spans="1:7" s="220" customFormat="1" x14ac:dyDescent="0.3">
      <c r="A388" s="334" t="s">
        <v>2556</v>
      </c>
      <c r="B388" s="334"/>
      <c r="C388" s="353"/>
      <c r="D388" s="334"/>
      <c r="E388" s="352"/>
      <c r="F388" s="352"/>
      <c r="G388" s="352"/>
    </row>
    <row r="389" spans="1:7" s="220" customFormat="1" x14ac:dyDescent="0.3">
      <c r="A389" s="334" t="s">
        <v>2557</v>
      </c>
      <c r="B389" s="334"/>
      <c r="C389" s="353"/>
      <c r="D389" s="334"/>
      <c r="E389" s="352"/>
      <c r="F389" s="352"/>
      <c r="G389" s="352"/>
    </row>
    <row r="390" spans="1:7" s="220" customFormat="1" x14ac:dyDescent="0.3">
      <c r="A390" s="334" t="s">
        <v>2558</v>
      </c>
      <c r="B390" s="334"/>
      <c r="C390" s="353"/>
      <c r="D390" s="334"/>
      <c r="E390" s="352"/>
      <c r="F390" s="352"/>
      <c r="G390" s="352"/>
    </row>
    <row r="391" spans="1:7" s="220" customFormat="1" x14ac:dyDescent="0.3">
      <c r="A391" s="334" t="s">
        <v>2559</v>
      </c>
      <c r="B391" s="334"/>
      <c r="C391" s="353"/>
      <c r="D391" s="334"/>
      <c r="E391" s="352"/>
      <c r="F391" s="352"/>
      <c r="G391" s="352"/>
    </row>
    <row r="392" spans="1:7" s="220" customFormat="1" x14ac:dyDescent="0.3">
      <c r="A392" s="334" t="s">
        <v>2560</v>
      </c>
      <c r="B392" s="334"/>
      <c r="C392" s="353"/>
      <c r="D392" s="334"/>
      <c r="E392" s="352"/>
      <c r="F392" s="352"/>
      <c r="G392" s="352"/>
    </row>
    <row r="393" spans="1:7" s="220" customFormat="1" x14ac:dyDescent="0.3">
      <c r="A393" s="334" t="s">
        <v>2561</v>
      </c>
      <c r="B393" s="334"/>
      <c r="C393" s="353"/>
      <c r="D393" s="334"/>
      <c r="E393" s="352"/>
      <c r="F393" s="352"/>
      <c r="G393" s="352"/>
    </row>
    <row r="394" spans="1:7" s="220" customFormat="1" x14ac:dyDescent="0.3">
      <c r="A394" s="334" t="s">
        <v>2562</v>
      </c>
      <c r="B394" s="334"/>
      <c r="C394" s="353"/>
      <c r="D394" s="334"/>
      <c r="E394" s="352"/>
      <c r="F394" s="352"/>
      <c r="G394" s="352"/>
    </row>
    <row r="395" spans="1:7" s="220" customFormat="1" x14ac:dyDescent="0.3">
      <c r="A395" s="334" t="s">
        <v>2563</v>
      </c>
      <c r="B395" s="334"/>
      <c r="C395" s="353"/>
      <c r="D395" s="334"/>
      <c r="E395" s="352"/>
      <c r="F395" s="352"/>
      <c r="G395" s="352"/>
    </row>
    <row r="396" spans="1:7" s="220" customFormat="1" x14ac:dyDescent="0.3">
      <c r="A396" s="334" t="s">
        <v>2564</v>
      </c>
      <c r="B396" s="334"/>
      <c r="C396" s="353"/>
      <c r="D396" s="334"/>
      <c r="E396" s="352"/>
      <c r="F396" s="352"/>
      <c r="G396" s="352"/>
    </row>
    <row r="397" spans="1:7" s="220" customFormat="1" x14ac:dyDescent="0.3">
      <c r="A397" s="334" t="s">
        <v>2565</v>
      </c>
      <c r="B397" s="334"/>
      <c r="C397" s="353"/>
      <c r="D397" s="334"/>
      <c r="E397" s="352"/>
      <c r="F397" s="352"/>
      <c r="G397" s="352"/>
    </row>
    <row r="398" spans="1:7" s="220" customFormat="1" x14ac:dyDescent="0.3">
      <c r="A398" s="334" t="s">
        <v>2566</v>
      </c>
      <c r="B398" s="334"/>
      <c r="C398" s="353"/>
      <c r="D398" s="334"/>
      <c r="E398" s="352"/>
      <c r="F398" s="352"/>
      <c r="G398" s="352"/>
    </row>
    <row r="399" spans="1:7" s="220" customFormat="1" x14ac:dyDescent="0.3">
      <c r="A399" s="334" t="s">
        <v>2567</v>
      </c>
      <c r="B399" s="334"/>
      <c r="C399" s="353"/>
      <c r="D399" s="334"/>
      <c r="E399" s="352"/>
      <c r="F399" s="352"/>
      <c r="G399" s="352"/>
    </row>
    <row r="400" spans="1:7" s="220" customFormat="1" x14ac:dyDescent="0.3">
      <c r="A400" s="334" t="s">
        <v>2568</v>
      </c>
      <c r="B400" s="334"/>
      <c r="C400" s="353"/>
      <c r="D400" s="334"/>
      <c r="E400" s="352"/>
      <c r="F400" s="352"/>
      <c r="G400" s="352"/>
    </row>
    <row r="401" spans="1:7" s="264" customFormat="1" x14ac:dyDescent="0.3">
      <c r="A401" s="334" t="s">
        <v>2569</v>
      </c>
      <c r="B401" s="334"/>
      <c r="C401" s="353"/>
      <c r="D401" s="334"/>
      <c r="E401" s="352"/>
      <c r="F401" s="352"/>
      <c r="G401" s="352"/>
    </row>
    <row r="402" spans="1:7" s="264" customFormat="1" x14ac:dyDescent="0.3">
      <c r="A402" s="334" t="s">
        <v>2570</v>
      </c>
      <c r="B402" s="334"/>
      <c r="C402" s="353"/>
      <c r="D402" s="334"/>
      <c r="E402" s="352"/>
      <c r="F402" s="352"/>
      <c r="G402" s="352"/>
    </row>
    <row r="403" spans="1:7" s="264" customFormat="1" x14ac:dyDescent="0.3">
      <c r="A403" s="334" t="s">
        <v>2571</v>
      </c>
      <c r="B403" s="334"/>
      <c r="C403" s="353"/>
      <c r="D403" s="334"/>
      <c r="E403" s="352"/>
      <c r="F403" s="352"/>
      <c r="G403" s="352"/>
    </row>
    <row r="404" spans="1:7" s="264" customFormat="1" x14ac:dyDescent="0.3">
      <c r="A404" s="334" t="s">
        <v>2572</v>
      </c>
      <c r="B404" s="334"/>
      <c r="C404" s="353"/>
      <c r="D404" s="334"/>
      <c r="E404" s="352"/>
      <c r="F404" s="352"/>
      <c r="G404" s="352"/>
    </row>
    <row r="405" spans="1:7" s="264" customFormat="1" x14ac:dyDescent="0.3">
      <c r="A405" s="334" t="s">
        <v>2573</v>
      </c>
      <c r="B405" s="334"/>
      <c r="C405" s="353"/>
      <c r="D405" s="334"/>
      <c r="E405" s="352"/>
      <c r="F405" s="352"/>
      <c r="G405" s="352"/>
    </row>
    <row r="406" spans="1:7" s="264" customFormat="1" x14ac:dyDescent="0.3">
      <c r="A406" s="334" t="s">
        <v>2574</v>
      </c>
      <c r="B406" s="334"/>
      <c r="C406" s="353"/>
      <c r="D406" s="334"/>
      <c r="E406" s="352"/>
      <c r="F406" s="352"/>
      <c r="G406" s="352"/>
    </row>
    <row r="407" spans="1:7" s="264" customFormat="1" x14ac:dyDescent="0.3">
      <c r="A407" s="334" t="s">
        <v>2575</v>
      </c>
      <c r="B407" s="334"/>
      <c r="C407" s="353"/>
      <c r="D407" s="334"/>
      <c r="E407" s="352"/>
      <c r="F407" s="352"/>
      <c r="G407" s="352"/>
    </row>
    <row r="408" spans="1:7" s="264" customFormat="1" x14ac:dyDescent="0.3">
      <c r="A408" s="334" t="s">
        <v>2576</v>
      </c>
      <c r="B408" s="334"/>
      <c r="C408" s="353"/>
      <c r="D408" s="334"/>
      <c r="E408" s="352"/>
      <c r="F408" s="352"/>
      <c r="G408" s="352"/>
    </row>
    <row r="409" spans="1:7" s="264" customFormat="1" x14ac:dyDescent="0.3">
      <c r="A409" s="334" t="s">
        <v>2577</v>
      </c>
      <c r="B409" s="334"/>
      <c r="C409" s="353"/>
      <c r="D409" s="334"/>
      <c r="E409" s="352"/>
      <c r="F409" s="352"/>
      <c r="G409" s="352"/>
    </row>
    <row r="410" spans="1:7" s="220" customFormat="1" x14ac:dyDescent="0.3">
      <c r="A410" s="334" t="s">
        <v>2578</v>
      </c>
      <c r="B410" s="334"/>
      <c r="C410" s="353"/>
      <c r="D410" s="334"/>
      <c r="E410" s="352"/>
      <c r="F410" s="352"/>
      <c r="G410" s="352"/>
    </row>
    <row r="411" spans="1:7" ht="18" x14ac:dyDescent="0.3">
      <c r="A411" s="173"/>
      <c r="B411" s="174" t="s">
        <v>788</v>
      </c>
      <c r="C411" s="173"/>
      <c r="D411" s="173"/>
      <c r="E411" s="173"/>
      <c r="F411" s="175"/>
      <c r="G411" s="175"/>
    </row>
    <row r="412" spans="1:7" ht="15" customHeight="1" x14ac:dyDescent="0.3">
      <c r="A412" s="160"/>
      <c r="B412" s="160" t="s">
        <v>2339</v>
      </c>
      <c r="C412" s="160" t="s">
        <v>669</v>
      </c>
      <c r="D412" s="160" t="s">
        <v>670</v>
      </c>
      <c r="E412" s="160"/>
      <c r="F412" s="160" t="s">
        <v>499</v>
      </c>
      <c r="G412" s="160" t="s">
        <v>671</v>
      </c>
    </row>
    <row r="413" spans="1:7" x14ac:dyDescent="0.3">
      <c r="A413" s="334" t="s">
        <v>2072</v>
      </c>
      <c r="B413" s="149" t="s">
        <v>673</v>
      </c>
      <c r="C413" s="371" t="s">
        <v>1225</v>
      </c>
      <c r="D413" s="371" t="s">
        <v>1225</v>
      </c>
      <c r="E413" s="176"/>
      <c r="F413" s="371" t="s">
        <v>1225</v>
      </c>
      <c r="G413" s="371" t="s">
        <v>1225</v>
      </c>
    </row>
    <row r="414" spans="1:7" x14ac:dyDescent="0.3">
      <c r="A414" s="354"/>
      <c r="D414" s="176"/>
      <c r="E414" s="176"/>
      <c r="F414" s="177"/>
      <c r="G414" s="177"/>
    </row>
    <row r="415" spans="1:7" x14ac:dyDescent="0.3">
      <c r="A415" s="334"/>
      <c r="B415" s="149" t="s">
        <v>674</v>
      </c>
      <c r="D415" s="176"/>
      <c r="E415" s="176"/>
      <c r="F415" s="177"/>
      <c r="G415" s="177"/>
    </row>
    <row r="416" spans="1:7" x14ac:dyDescent="0.3">
      <c r="A416" s="334" t="s">
        <v>2073</v>
      </c>
      <c r="B416" s="335" t="s">
        <v>3067</v>
      </c>
      <c r="C416" s="711" t="s">
        <v>1225</v>
      </c>
      <c r="D416" s="367" t="s">
        <v>1225</v>
      </c>
      <c r="E416" s="176"/>
      <c r="F416" s="211" t="str">
        <f t="shared" ref="F416:F439" si="17">IF($C$440=0,"",IF(C416="[for completion]","",C416/$C$440))</f>
        <v/>
      </c>
      <c r="G416" s="211" t="str">
        <f t="shared" ref="G416:G439" si="18">IF($D$440=0,"",IF(D416="[for completion]","",D416/$D$440))</f>
        <v/>
      </c>
    </row>
    <row r="417" spans="1:7" x14ac:dyDescent="0.3">
      <c r="A417" s="334" t="s">
        <v>2074</v>
      </c>
      <c r="B417" s="335" t="s">
        <v>3014</v>
      </c>
      <c r="C417" s="711" t="s">
        <v>1225</v>
      </c>
      <c r="D417" s="367" t="s">
        <v>1225</v>
      </c>
      <c r="E417" s="176"/>
      <c r="F417" s="211" t="str">
        <f t="shared" si="17"/>
        <v/>
      </c>
      <c r="G417" s="211" t="str">
        <f t="shared" si="18"/>
        <v/>
      </c>
    </row>
    <row r="418" spans="1:7" x14ac:dyDescent="0.3">
      <c r="A418" s="334" t="s">
        <v>2075</v>
      </c>
      <c r="B418" s="335" t="s">
        <v>3015</v>
      </c>
      <c r="C418" s="711" t="s">
        <v>1225</v>
      </c>
      <c r="D418" s="367" t="s">
        <v>1225</v>
      </c>
      <c r="E418" s="176"/>
      <c r="F418" s="211" t="str">
        <f t="shared" si="17"/>
        <v/>
      </c>
      <c r="G418" s="211" t="str">
        <f t="shared" si="18"/>
        <v/>
      </c>
    </row>
    <row r="419" spans="1:7" x14ac:dyDescent="0.3">
      <c r="A419" s="334" t="s">
        <v>2076</v>
      </c>
      <c r="B419" s="335" t="s">
        <v>3016</v>
      </c>
      <c r="C419" s="711" t="s">
        <v>1225</v>
      </c>
      <c r="D419" s="367" t="s">
        <v>1225</v>
      </c>
      <c r="E419" s="176"/>
      <c r="F419" s="211" t="str">
        <f t="shared" si="17"/>
        <v/>
      </c>
      <c r="G419" s="211" t="str">
        <f t="shared" si="18"/>
        <v/>
      </c>
    </row>
    <row r="420" spans="1:7" x14ac:dyDescent="0.3">
      <c r="A420" s="334" t="s">
        <v>2077</v>
      </c>
      <c r="B420" s="335" t="s">
        <v>3017</v>
      </c>
      <c r="C420" s="711" t="s">
        <v>1225</v>
      </c>
      <c r="D420" s="367" t="s">
        <v>1225</v>
      </c>
      <c r="E420" s="176"/>
      <c r="F420" s="211" t="str">
        <f t="shared" si="17"/>
        <v/>
      </c>
      <c r="G420" s="211" t="str">
        <f t="shared" si="18"/>
        <v/>
      </c>
    </row>
    <row r="421" spans="1:7" x14ac:dyDescent="0.3">
      <c r="A421" s="334" t="s">
        <v>2078</v>
      </c>
      <c r="B421" s="335" t="s">
        <v>3018</v>
      </c>
      <c r="C421" s="711" t="s">
        <v>1225</v>
      </c>
      <c r="D421" s="367" t="s">
        <v>1225</v>
      </c>
      <c r="E421" s="176"/>
      <c r="F421" s="211" t="str">
        <f t="shared" si="17"/>
        <v/>
      </c>
      <c r="G421" s="211" t="str">
        <f t="shared" si="18"/>
        <v/>
      </c>
    </row>
    <row r="422" spans="1:7" x14ac:dyDescent="0.3">
      <c r="A422" s="334" t="s">
        <v>2079</v>
      </c>
      <c r="B422" s="335" t="s">
        <v>3019</v>
      </c>
      <c r="C422" s="711" t="s">
        <v>1225</v>
      </c>
      <c r="D422" s="367" t="s">
        <v>1225</v>
      </c>
      <c r="E422" s="176"/>
      <c r="F422" s="211" t="str">
        <f t="shared" si="17"/>
        <v/>
      </c>
      <c r="G422" s="211" t="str">
        <f t="shared" si="18"/>
        <v/>
      </c>
    </row>
    <row r="423" spans="1:7" x14ac:dyDescent="0.3">
      <c r="A423" s="334" t="s">
        <v>2080</v>
      </c>
      <c r="B423" s="335" t="s">
        <v>3021</v>
      </c>
      <c r="C423" s="711" t="s">
        <v>1225</v>
      </c>
      <c r="D423" s="367" t="s">
        <v>1225</v>
      </c>
      <c r="E423" s="176"/>
      <c r="F423" s="211" t="str">
        <f t="shared" si="17"/>
        <v/>
      </c>
      <c r="G423" s="211" t="str">
        <f t="shared" si="18"/>
        <v/>
      </c>
    </row>
    <row r="424" spans="1:7" x14ac:dyDescent="0.3">
      <c r="A424" s="334" t="s">
        <v>2081</v>
      </c>
      <c r="B424" s="335" t="s">
        <v>3022</v>
      </c>
      <c r="C424" s="711" t="s">
        <v>1225</v>
      </c>
      <c r="D424" s="367" t="s">
        <v>1225</v>
      </c>
      <c r="E424" s="176"/>
      <c r="F424" s="211" t="str">
        <f t="shared" si="17"/>
        <v/>
      </c>
      <c r="G424" s="211" t="str">
        <f t="shared" si="18"/>
        <v/>
      </c>
    </row>
    <row r="425" spans="1:7" x14ac:dyDescent="0.3">
      <c r="A425" s="334" t="s">
        <v>2340</v>
      </c>
      <c r="B425" s="335" t="s">
        <v>3023</v>
      </c>
      <c r="C425" s="711" t="s">
        <v>1225</v>
      </c>
      <c r="D425" s="367" t="s">
        <v>1225</v>
      </c>
      <c r="E425" s="170"/>
      <c r="F425" s="211" t="str">
        <f t="shared" si="17"/>
        <v/>
      </c>
      <c r="G425" s="211" t="str">
        <f t="shared" si="18"/>
        <v/>
      </c>
    </row>
    <row r="426" spans="1:7" x14ac:dyDescent="0.3">
      <c r="A426" s="334" t="s">
        <v>2341</v>
      </c>
      <c r="B426" s="335" t="s">
        <v>3066</v>
      </c>
      <c r="C426" s="711" t="s">
        <v>1225</v>
      </c>
      <c r="D426" s="367" t="s">
        <v>1225</v>
      </c>
      <c r="E426" s="170"/>
      <c r="F426" s="211" t="str">
        <f t="shared" si="17"/>
        <v/>
      </c>
      <c r="G426" s="211" t="str">
        <f t="shared" si="18"/>
        <v/>
      </c>
    </row>
    <row r="427" spans="1:7" x14ac:dyDescent="0.3">
      <c r="A427" s="334" t="s">
        <v>2342</v>
      </c>
      <c r="B427" s="170"/>
      <c r="C427" s="212"/>
      <c r="D427" s="215"/>
      <c r="E427" s="170"/>
      <c r="F427" s="211" t="str">
        <f t="shared" si="17"/>
        <v/>
      </c>
      <c r="G427" s="211" t="str">
        <f t="shared" si="18"/>
        <v/>
      </c>
    </row>
    <row r="428" spans="1:7" x14ac:dyDescent="0.3">
      <c r="A428" s="334" t="s">
        <v>2343</v>
      </c>
      <c r="B428" s="170"/>
      <c r="C428" s="212"/>
      <c r="D428" s="215"/>
      <c r="E428" s="170"/>
      <c r="F428" s="211" t="str">
        <f t="shared" si="17"/>
        <v/>
      </c>
      <c r="G428" s="211" t="str">
        <f t="shared" si="18"/>
        <v/>
      </c>
    </row>
    <row r="429" spans="1:7" x14ac:dyDescent="0.3">
      <c r="A429" s="334" t="s">
        <v>2344</v>
      </c>
      <c r="B429" s="170"/>
      <c r="C429" s="212"/>
      <c r="D429" s="215"/>
      <c r="E429" s="170"/>
      <c r="F429" s="211" t="str">
        <f t="shared" si="17"/>
        <v/>
      </c>
      <c r="G429" s="211" t="str">
        <f t="shared" si="18"/>
        <v/>
      </c>
    </row>
    <row r="430" spans="1:7" x14ac:dyDescent="0.3">
      <c r="A430" s="334" t="s">
        <v>2345</v>
      </c>
      <c r="B430" s="170"/>
      <c r="C430" s="212"/>
      <c r="D430" s="215"/>
      <c r="E430" s="170"/>
      <c r="F430" s="211" t="str">
        <f t="shared" si="17"/>
        <v/>
      </c>
      <c r="G430" s="211" t="str">
        <f t="shared" si="18"/>
        <v/>
      </c>
    </row>
    <row r="431" spans="1:7" x14ac:dyDescent="0.3">
      <c r="A431" s="334" t="s">
        <v>2346</v>
      </c>
      <c r="B431" s="170"/>
      <c r="C431" s="212"/>
      <c r="D431" s="215"/>
      <c r="F431" s="211" t="str">
        <f t="shared" si="17"/>
        <v/>
      </c>
      <c r="G431" s="211" t="str">
        <f t="shared" si="18"/>
        <v/>
      </c>
    </row>
    <row r="432" spans="1:7" x14ac:dyDescent="0.3">
      <c r="A432" s="334" t="s">
        <v>2347</v>
      </c>
      <c r="B432" s="170"/>
      <c r="C432" s="212"/>
      <c r="D432" s="215"/>
      <c r="E432" s="165"/>
      <c r="F432" s="211" t="str">
        <f t="shared" si="17"/>
        <v/>
      </c>
      <c r="G432" s="211" t="str">
        <f t="shared" si="18"/>
        <v/>
      </c>
    </row>
    <row r="433" spans="1:7" x14ac:dyDescent="0.3">
      <c r="A433" s="334" t="s">
        <v>2348</v>
      </c>
      <c r="B433" s="170"/>
      <c r="C433" s="212"/>
      <c r="D433" s="215"/>
      <c r="E433" s="165"/>
      <c r="F433" s="211" t="str">
        <f t="shared" si="17"/>
        <v/>
      </c>
      <c r="G433" s="211" t="str">
        <f t="shared" si="18"/>
        <v/>
      </c>
    </row>
    <row r="434" spans="1:7" x14ac:dyDescent="0.3">
      <c r="A434" s="334" t="s">
        <v>2349</v>
      </c>
      <c r="B434" s="170"/>
      <c r="C434" s="212"/>
      <c r="D434" s="215"/>
      <c r="E434" s="165"/>
      <c r="F434" s="211" t="str">
        <f t="shared" si="17"/>
        <v/>
      </c>
      <c r="G434" s="211" t="str">
        <f t="shared" si="18"/>
        <v/>
      </c>
    </row>
    <row r="435" spans="1:7" x14ac:dyDescent="0.3">
      <c r="A435" s="334" t="s">
        <v>2350</v>
      </c>
      <c r="B435" s="170"/>
      <c r="C435" s="212"/>
      <c r="D435" s="215"/>
      <c r="E435" s="165"/>
      <c r="F435" s="211" t="str">
        <f t="shared" si="17"/>
        <v/>
      </c>
      <c r="G435" s="211" t="str">
        <f t="shared" si="18"/>
        <v/>
      </c>
    </row>
    <row r="436" spans="1:7" x14ac:dyDescent="0.3">
      <c r="A436" s="334" t="s">
        <v>2351</v>
      </c>
      <c r="B436" s="170"/>
      <c r="C436" s="212"/>
      <c r="D436" s="215"/>
      <c r="E436" s="165"/>
      <c r="F436" s="211" t="str">
        <f t="shared" si="17"/>
        <v/>
      </c>
      <c r="G436" s="211" t="str">
        <f t="shared" si="18"/>
        <v/>
      </c>
    </row>
    <row r="437" spans="1:7" x14ac:dyDescent="0.3">
      <c r="A437" s="334" t="s">
        <v>2352</v>
      </c>
      <c r="B437" s="170"/>
      <c r="C437" s="212"/>
      <c r="D437" s="215"/>
      <c r="E437" s="165"/>
      <c r="F437" s="211" t="str">
        <f t="shared" si="17"/>
        <v/>
      </c>
      <c r="G437" s="211" t="str">
        <f t="shared" si="18"/>
        <v/>
      </c>
    </row>
    <row r="438" spans="1:7" x14ac:dyDescent="0.3">
      <c r="A438" s="334" t="s">
        <v>2353</v>
      </c>
      <c r="B438" s="170"/>
      <c r="C438" s="212"/>
      <c r="D438" s="215"/>
      <c r="E438" s="165"/>
      <c r="F438" s="211" t="str">
        <f t="shared" si="17"/>
        <v/>
      </c>
      <c r="G438" s="211" t="str">
        <f t="shared" si="18"/>
        <v/>
      </c>
    </row>
    <row r="439" spans="1:7" x14ac:dyDescent="0.3">
      <c r="A439" s="334" t="s">
        <v>2354</v>
      </c>
      <c r="B439" s="170"/>
      <c r="C439" s="212"/>
      <c r="D439" s="215"/>
      <c r="E439" s="165"/>
      <c r="F439" s="211" t="str">
        <f t="shared" si="17"/>
        <v/>
      </c>
      <c r="G439" s="211" t="str">
        <f t="shared" si="18"/>
        <v/>
      </c>
    </row>
    <row r="440" spans="1:7" x14ac:dyDescent="0.3">
      <c r="A440" s="334" t="s">
        <v>2355</v>
      </c>
      <c r="B440" s="240" t="s">
        <v>146</v>
      </c>
      <c r="C440" s="218">
        <f>SUM(C416:C439)</f>
        <v>0</v>
      </c>
      <c r="D440" s="216">
        <f>SUM(D416:D439)</f>
        <v>0</v>
      </c>
      <c r="E440" s="165"/>
      <c r="F440" s="217">
        <f>SUM(F416:F439)</f>
        <v>0</v>
      </c>
      <c r="G440" s="217">
        <f>SUM(G416:G439)</f>
        <v>0</v>
      </c>
    </row>
    <row r="441" spans="1:7" ht="15" customHeight="1" x14ac:dyDescent="0.3">
      <c r="A441" s="160"/>
      <c r="B441" s="160" t="s">
        <v>2356</v>
      </c>
      <c r="C441" s="160" t="s">
        <v>669</v>
      </c>
      <c r="D441" s="160" t="s">
        <v>670</v>
      </c>
      <c r="E441" s="160"/>
      <c r="F441" s="160" t="s">
        <v>499</v>
      </c>
      <c r="G441" s="160" t="s">
        <v>671</v>
      </c>
    </row>
    <row r="442" spans="1:7" x14ac:dyDescent="0.3">
      <c r="A442" s="334" t="s">
        <v>2082</v>
      </c>
      <c r="B442" s="149" t="s">
        <v>702</v>
      </c>
      <c r="C442" s="371" t="s">
        <v>1225</v>
      </c>
      <c r="D442" s="371" t="s">
        <v>1225</v>
      </c>
      <c r="G442" s="149"/>
    </row>
    <row r="443" spans="1:7" x14ac:dyDescent="0.3">
      <c r="A443" s="334"/>
      <c r="G443" s="149"/>
    </row>
    <row r="444" spans="1:7" x14ac:dyDescent="0.3">
      <c r="A444" s="334"/>
      <c r="B444" s="170" t="s">
        <v>703</v>
      </c>
      <c r="G444" s="149"/>
    </row>
    <row r="445" spans="1:7" x14ac:dyDescent="0.3">
      <c r="A445" s="334" t="s">
        <v>2083</v>
      </c>
      <c r="B445" s="149" t="s">
        <v>705</v>
      </c>
      <c r="C445" s="371" t="s">
        <v>1225</v>
      </c>
      <c r="D445" s="371" t="s">
        <v>1225</v>
      </c>
      <c r="F445" s="211" t="str">
        <f>IF($C$453=0,"",IF(C445="[for completion]","",C445/$C$453))</f>
        <v/>
      </c>
      <c r="G445" s="211" t="str">
        <f>IF($D$453=0,"",IF(D445="[for completion]","",D445/$D$453))</f>
        <v/>
      </c>
    </row>
    <row r="446" spans="1:7" x14ac:dyDescent="0.3">
      <c r="A446" s="334" t="s">
        <v>2084</v>
      </c>
      <c r="B446" s="149" t="s">
        <v>707</v>
      </c>
      <c r="C446" s="371" t="s">
        <v>1225</v>
      </c>
      <c r="D446" s="371" t="s">
        <v>1225</v>
      </c>
      <c r="F446" s="211" t="str">
        <f t="shared" ref="F446:F459" si="19">IF($C$453=0,"",IF(C446="[for completion]","",C446/$C$453))</f>
        <v/>
      </c>
      <c r="G446" s="211" t="str">
        <f t="shared" ref="G446:G459" si="20">IF($D$453=0,"",IF(D446="[for completion]","",D446/$D$453))</f>
        <v/>
      </c>
    </row>
    <row r="447" spans="1:7" x14ac:dyDescent="0.3">
      <c r="A447" s="334" t="s">
        <v>2085</v>
      </c>
      <c r="B447" s="149" t="s">
        <v>709</v>
      </c>
      <c r="C447" s="371" t="s">
        <v>1225</v>
      </c>
      <c r="D447" s="371" t="s">
        <v>1225</v>
      </c>
      <c r="F447" s="211" t="str">
        <f t="shared" si="19"/>
        <v/>
      </c>
      <c r="G447" s="211" t="str">
        <f t="shared" si="20"/>
        <v/>
      </c>
    </row>
    <row r="448" spans="1:7" x14ac:dyDescent="0.3">
      <c r="A448" s="334" t="s">
        <v>2086</v>
      </c>
      <c r="B448" s="149" t="s">
        <v>711</v>
      </c>
      <c r="C448" s="371" t="s">
        <v>1225</v>
      </c>
      <c r="D448" s="371" t="s">
        <v>1225</v>
      </c>
      <c r="F448" s="211" t="str">
        <f t="shared" si="19"/>
        <v/>
      </c>
      <c r="G448" s="211" t="str">
        <f t="shared" si="20"/>
        <v/>
      </c>
    </row>
    <row r="449" spans="1:7" x14ac:dyDescent="0.3">
      <c r="A449" s="334" t="s">
        <v>2087</v>
      </c>
      <c r="B449" s="149" t="s">
        <v>713</v>
      </c>
      <c r="C449" s="371" t="s">
        <v>1225</v>
      </c>
      <c r="D449" s="371" t="s">
        <v>1225</v>
      </c>
      <c r="F449" s="211" t="str">
        <f t="shared" si="19"/>
        <v/>
      </c>
      <c r="G449" s="211" t="str">
        <f t="shared" si="20"/>
        <v/>
      </c>
    </row>
    <row r="450" spans="1:7" x14ac:dyDescent="0.3">
      <c r="A450" s="334" t="s">
        <v>2088</v>
      </c>
      <c r="B450" s="149" t="s">
        <v>715</v>
      </c>
      <c r="C450" s="371" t="s">
        <v>1225</v>
      </c>
      <c r="D450" s="371" t="s">
        <v>1225</v>
      </c>
      <c r="F450" s="211" t="str">
        <f t="shared" si="19"/>
        <v/>
      </c>
      <c r="G450" s="211" t="str">
        <f t="shared" si="20"/>
        <v/>
      </c>
    </row>
    <row r="451" spans="1:7" x14ac:dyDescent="0.3">
      <c r="A451" s="334" t="s">
        <v>2089</v>
      </c>
      <c r="B451" s="149" t="s">
        <v>717</v>
      </c>
      <c r="C451" s="371" t="s">
        <v>1225</v>
      </c>
      <c r="D451" s="371" t="s">
        <v>1225</v>
      </c>
      <c r="F451" s="211" t="str">
        <f t="shared" si="19"/>
        <v/>
      </c>
      <c r="G451" s="211" t="str">
        <f t="shared" si="20"/>
        <v/>
      </c>
    </row>
    <row r="452" spans="1:7" x14ac:dyDescent="0.3">
      <c r="A452" s="334" t="s">
        <v>2090</v>
      </c>
      <c r="B452" s="149" t="s">
        <v>719</v>
      </c>
      <c r="C452" s="371" t="s">
        <v>1225</v>
      </c>
      <c r="D452" s="371" t="s">
        <v>1225</v>
      </c>
      <c r="F452" s="211" t="str">
        <f t="shared" si="19"/>
        <v/>
      </c>
      <c r="G452" s="211" t="str">
        <f t="shared" si="20"/>
        <v/>
      </c>
    </row>
    <row r="453" spans="1:7" x14ac:dyDescent="0.3">
      <c r="A453" s="334" t="s">
        <v>2091</v>
      </c>
      <c r="B453" s="179" t="s">
        <v>146</v>
      </c>
      <c r="C453" s="212">
        <f>SUM(C445:C452)</f>
        <v>0</v>
      </c>
      <c r="D453" s="215">
        <f>SUM(D445:D452)</f>
        <v>0</v>
      </c>
      <c r="F453" s="183">
        <f>SUM(F445:F452)</f>
        <v>0</v>
      </c>
      <c r="G453" s="183">
        <f>SUM(G445:G452)</f>
        <v>0</v>
      </c>
    </row>
    <row r="454" spans="1:7" outlineLevel="1" x14ac:dyDescent="0.3">
      <c r="A454" s="334" t="s">
        <v>2092</v>
      </c>
      <c r="B454" s="166"/>
      <c r="C454" s="212"/>
      <c r="D454" s="215"/>
      <c r="F454" s="211" t="str">
        <f t="shared" si="19"/>
        <v/>
      </c>
      <c r="G454" s="211" t="str">
        <f t="shared" si="20"/>
        <v/>
      </c>
    </row>
    <row r="455" spans="1:7" outlineLevel="1" x14ac:dyDescent="0.3">
      <c r="A455" s="334" t="s">
        <v>2093</v>
      </c>
      <c r="B455" s="166"/>
      <c r="C455" s="212"/>
      <c r="D455" s="215"/>
      <c r="F455" s="211" t="str">
        <f t="shared" si="19"/>
        <v/>
      </c>
      <c r="G455" s="211" t="str">
        <f t="shared" si="20"/>
        <v/>
      </c>
    </row>
    <row r="456" spans="1:7" outlineLevel="1" x14ac:dyDescent="0.3">
      <c r="A456" s="334" t="s">
        <v>2094</v>
      </c>
      <c r="B456" s="166"/>
      <c r="C456" s="212"/>
      <c r="D456" s="215"/>
      <c r="F456" s="211" t="str">
        <f t="shared" si="19"/>
        <v/>
      </c>
      <c r="G456" s="211" t="str">
        <f t="shared" si="20"/>
        <v/>
      </c>
    </row>
    <row r="457" spans="1:7" outlineLevel="1" x14ac:dyDescent="0.3">
      <c r="A457" s="334" t="s">
        <v>2095</v>
      </c>
      <c r="B457" s="166"/>
      <c r="C457" s="212"/>
      <c r="D457" s="215"/>
      <c r="F457" s="211" t="str">
        <f t="shared" si="19"/>
        <v/>
      </c>
      <c r="G457" s="211" t="str">
        <f t="shared" si="20"/>
        <v/>
      </c>
    </row>
    <row r="458" spans="1:7" outlineLevel="1" x14ac:dyDescent="0.3">
      <c r="A458" s="334" t="s">
        <v>2096</v>
      </c>
      <c r="B458" s="166"/>
      <c r="C458" s="212"/>
      <c r="D458" s="215"/>
      <c r="F458" s="211" t="str">
        <f t="shared" si="19"/>
        <v/>
      </c>
      <c r="G458" s="211" t="str">
        <f t="shared" si="20"/>
        <v/>
      </c>
    </row>
    <row r="459" spans="1:7" outlineLevel="1" x14ac:dyDescent="0.3">
      <c r="A459" s="334" t="s">
        <v>2097</v>
      </c>
      <c r="B459" s="166"/>
      <c r="C459" s="212"/>
      <c r="D459" s="215"/>
      <c r="F459" s="211" t="str">
        <f t="shared" si="19"/>
        <v/>
      </c>
      <c r="G459" s="211" t="str">
        <f t="shared" si="20"/>
        <v/>
      </c>
    </row>
    <row r="460" spans="1:7" outlineLevel="1" x14ac:dyDescent="0.3">
      <c r="A460" s="334" t="s">
        <v>2098</v>
      </c>
      <c r="B460" s="166"/>
      <c r="F460" s="163"/>
      <c r="G460" s="163"/>
    </row>
    <row r="461" spans="1:7" outlineLevel="1" x14ac:dyDescent="0.3">
      <c r="A461" s="334" t="s">
        <v>2099</v>
      </c>
      <c r="B461" s="166"/>
      <c r="F461" s="163"/>
      <c r="G461" s="163"/>
    </row>
    <row r="462" spans="1:7" outlineLevel="1" x14ac:dyDescent="0.3">
      <c r="A462" s="334" t="s">
        <v>2100</v>
      </c>
      <c r="B462" s="166"/>
      <c r="F462" s="165"/>
      <c r="G462" s="165"/>
    </row>
    <row r="463" spans="1:7" ht="15" customHeight="1" x14ac:dyDescent="0.3">
      <c r="A463" s="160"/>
      <c r="B463" s="160" t="s">
        <v>2426</v>
      </c>
      <c r="C463" s="160" t="s">
        <v>669</v>
      </c>
      <c r="D463" s="160" t="s">
        <v>670</v>
      </c>
      <c r="E463" s="160"/>
      <c r="F463" s="160" t="s">
        <v>499</v>
      </c>
      <c r="G463" s="160" t="s">
        <v>671</v>
      </c>
    </row>
    <row r="464" spans="1:7" x14ac:dyDescent="0.3">
      <c r="A464" s="334" t="s">
        <v>2193</v>
      </c>
      <c r="B464" s="149" t="s">
        <v>702</v>
      </c>
      <c r="C464" s="371" t="s">
        <v>1225</v>
      </c>
      <c r="D464" s="371" t="s">
        <v>1225</v>
      </c>
      <c r="G464" s="149"/>
    </row>
    <row r="465" spans="1:7" x14ac:dyDescent="0.3">
      <c r="A465" s="334"/>
      <c r="G465" s="149"/>
    </row>
    <row r="466" spans="1:7" x14ac:dyDescent="0.3">
      <c r="A466" s="334"/>
      <c r="B466" s="170" t="s">
        <v>703</v>
      </c>
      <c r="G466" s="149"/>
    </row>
    <row r="467" spans="1:7" x14ac:dyDescent="0.3">
      <c r="A467" s="334" t="s">
        <v>2194</v>
      </c>
      <c r="B467" s="149" t="s">
        <v>705</v>
      </c>
      <c r="C467" s="371" t="s">
        <v>1225</v>
      </c>
      <c r="D467" s="371" t="s">
        <v>1225</v>
      </c>
      <c r="F467" s="211" t="str">
        <f>IF($C$475=0,"",IF(C467="[Mark as ND1 if not relevant]","",C467/$C$475))</f>
        <v/>
      </c>
      <c r="G467" s="211" t="str">
        <f>IF($D$475=0,"",IF(D467="[Mark as ND1 if not relevant]","",D467/$D$475))</f>
        <v/>
      </c>
    </row>
    <row r="468" spans="1:7" x14ac:dyDescent="0.3">
      <c r="A468" s="334" t="s">
        <v>2195</v>
      </c>
      <c r="B468" s="149" t="s">
        <v>707</v>
      </c>
      <c r="C468" s="371" t="s">
        <v>1225</v>
      </c>
      <c r="D468" s="371" t="s">
        <v>1225</v>
      </c>
      <c r="F468" s="211" t="str">
        <f t="shared" ref="F468:F474" si="21">IF($C$475=0,"",IF(C468="[Mark as ND1 if not relevant]","",C468/$C$475))</f>
        <v/>
      </c>
      <c r="G468" s="211" t="str">
        <f t="shared" ref="G468:G474" si="22">IF($D$475=0,"",IF(D468="[Mark as ND1 if not relevant]","",D468/$D$475))</f>
        <v/>
      </c>
    </row>
    <row r="469" spans="1:7" x14ac:dyDescent="0.3">
      <c r="A469" s="334" t="s">
        <v>2196</v>
      </c>
      <c r="B469" s="149" t="s">
        <v>709</v>
      </c>
      <c r="C469" s="371" t="s">
        <v>1225</v>
      </c>
      <c r="D469" s="371" t="s">
        <v>1225</v>
      </c>
      <c r="F469" s="211" t="str">
        <f t="shared" si="21"/>
        <v/>
      </c>
      <c r="G469" s="211" t="str">
        <f t="shared" si="22"/>
        <v/>
      </c>
    </row>
    <row r="470" spans="1:7" x14ac:dyDescent="0.3">
      <c r="A470" s="334" t="s">
        <v>2197</v>
      </c>
      <c r="B470" s="149" t="s">
        <v>711</v>
      </c>
      <c r="C470" s="371" t="s">
        <v>1225</v>
      </c>
      <c r="D470" s="371" t="s">
        <v>1225</v>
      </c>
      <c r="F470" s="211" t="str">
        <f t="shared" si="21"/>
        <v/>
      </c>
      <c r="G470" s="211" t="str">
        <f t="shared" si="22"/>
        <v/>
      </c>
    </row>
    <row r="471" spans="1:7" x14ac:dyDescent="0.3">
      <c r="A471" s="334" t="s">
        <v>2198</v>
      </c>
      <c r="B471" s="149" t="s">
        <v>713</v>
      </c>
      <c r="C471" s="371" t="s">
        <v>1225</v>
      </c>
      <c r="D471" s="371" t="s">
        <v>1225</v>
      </c>
      <c r="F471" s="211" t="str">
        <f t="shared" si="21"/>
        <v/>
      </c>
      <c r="G471" s="211" t="str">
        <f t="shared" si="22"/>
        <v/>
      </c>
    </row>
    <row r="472" spans="1:7" x14ac:dyDescent="0.3">
      <c r="A472" s="334" t="s">
        <v>2199</v>
      </c>
      <c r="B472" s="149" t="s">
        <v>715</v>
      </c>
      <c r="C472" s="371" t="s">
        <v>1225</v>
      </c>
      <c r="D472" s="371" t="s">
        <v>1225</v>
      </c>
      <c r="F472" s="211" t="str">
        <f t="shared" si="21"/>
        <v/>
      </c>
      <c r="G472" s="211" t="str">
        <f t="shared" si="22"/>
        <v/>
      </c>
    </row>
    <row r="473" spans="1:7" x14ac:dyDescent="0.3">
      <c r="A473" s="334" t="s">
        <v>2200</v>
      </c>
      <c r="B473" s="149" t="s">
        <v>717</v>
      </c>
      <c r="C473" s="371" t="s">
        <v>1225</v>
      </c>
      <c r="D473" s="371" t="s">
        <v>1225</v>
      </c>
      <c r="F473" s="211" t="str">
        <f t="shared" si="21"/>
        <v/>
      </c>
      <c r="G473" s="211" t="str">
        <f t="shared" si="22"/>
        <v/>
      </c>
    </row>
    <row r="474" spans="1:7" x14ac:dyDescent="0.3">
      <c r="A474" s="334" t="s">
        <v>2201</v>
      </c>
      <c r="B474" s="149" t="s">
        <v>719</v>
      </c>
      <c r="C474" s="371" t="s">
        <v>1225</v>
      </c>
      <c r="D474" s="371" t="s">
        <v>1225</v>
      </c>
      <c r="F474" s="211" t="str">
        <f t="shared" si="21"/>
        <v/>
      </c>
      <c r="G474" s="211" t="str">
        <f t="shared" si="22"/>
        <v/>
      </c>
    </row>
    <row r="475" spans="1:7" x14ac:dyDescent="0.3">
      <c r="A475" s="334" t="s">
        <v>2202</v>
      </c>
      <c r="B475" s="179" t="s">
        <v>146</v>
      </c>
      <c r="C475" s="212">
        <f>SUM(C467:C474)</f>
        <v>0</v>
      </c>
      <c r="D475" s="215">
        <f>SUM(D467:D474)</f>
        <v>0</v>
      </c>
      <c r="F475" s="183">
        <f>SUM(F467:F474)</f>
        <v>0</v>
      </c>
      <c r="G475" s="183">
        <f>SUM(G467:G474)</f>
        <v>0</v>
      </c>
    </row>
    <row r="476" spans="1:7" outlineLevel="1" x14ac:dyDescent="0.3">
      <c r="A476" s="334" t="s">
        <v>2203</v>
      </c>
      <c r="B476" s="166"/>
      <c r="C476" s="212"/>
      <c r="D476" s="215"/>
      <c r="F476" s="211" t="str">
        <f t="shared" ref="F476:F481" si="23">IF($C$475=0,"",IF(C476="[for completion]","",C476/$C$475))</f>
        <v/>
      </c>
      <c r="G476" s="211" t="str">
        <f t="shared" ref="G476:G481" si="24">IF($D$475=0,"",IF(D476="[for completion]","",D476/$D$475))</f>
        <v/>
      </c>
    </row>
    <row r="477" spans="1:7" outlineLevel="1" x14ac:dyDescent="0.3">
      <c r="A477" s="334" t="s">
        <v>2204</v>
      </c>
      <c r="B477" s="166"/>
      <c r="C477" s="212"/>
      <c r="D477" s="215"/>
      <c r="F477" s="211" t="str">
        <f t="shared" si="23"/>
        <v/>
      </c>
      <c r="G477" s="211" t="str">
        <f t="shared" si="24"/>
        <v/>
      </c>
    </row>
    <row r="478" spans="1:7" outlineLevel="1" x14ac:dyDescent="0.3">
      <c r="A478" s="334" t="s">
        <v>2205</v>
      </c>
      <c r="B478" s="166"/>
      <c r="C478" s="212"/>
      <c r="D478" s="215"/>
      <c r="F478" s="211" t="str">
        <f t="shared" si="23"/>
        <v/>
      </c>
      <c r="G478" s="211" t="str">
        <f t="shared" si="24"/>
        <v/>
      </c>
    </row>
    <row r="479" spans="1:7" outlineLevel="1" x14ac:dyDescent="0.3">
      <c r="A479" s="334" t="s">
        <v>2206</v>
      </c>
      <c r="B479" s="166"/>
      <c r="C479" s="212"/>
      <c r="D479" s="215"/>
      <c r="F479" s="211" t="str">
        <f t="shared" si="23"/>
        <v/>
      </c>
      <c r="G479" s="211" t="str">
        <f t="shared" si="24"/>
        <v/>
      </c>
    </row>
    <row r="480" spans="1:7" outlineLevel="1" x14ac:dyDescent="0.3">
      <c r="A480" s="334" t="s">
        <v>2207</v>
      </c>
      <c r="B480" s="166"/>
      <c r="C480" s="212"/>
      <c r="D480" s="215"/>
      <c r="F480" s="211" t="str">
        <f t="shared" si="23"/>
        <v/>
      </c>
      <c r="G480" s="211" t="str">
        <f t="shared" si="24"/>
        <v/>
      </c>
    </row>
    <row r="481" spans="1:7" outlineLevel="1" x14ac:dyDescent="0.3">
      <c r="A481" s="334" t="s">
        <v>2208</v>
      </c>
      <c r="B481" s="166"/>
      <c r="C481" s="212"/>
      <c r="D481" s="215"/>
      <c r="F481" s="211" t="str">
        <f t="shared" si="23"/>
        <v/>
      </c>
      <c r="G481" s="211" t="str">
        <f t="shared" si="24"/>
        <v/>
      </c>
    </row>
    <row r="482" spans="1:7" outlineLevel="1" x14ac:dyDescent="0.3">
      <c r="A482" s="334" t="s">
        <v>2209</v>
      </c>
      <c r="B482" s="166"/>
      <c r="F482" s="211"/>
      <c r="G482" s="211"/>
    </row>
    <row r="483" spans="1:7" outlineLevel="1" x14ac:dyDescent="0.3">
      <c r="A483" s="334" t="s">
        <v>2210</v>
      </c>
      <c r="B483" s="166"/>
      <c r="F483" s="211"/>
      <c r="G483" s="211"/>
    </row>
    <row r="484" spans="1:7" outlineLevel="1" x14ac:dyDescent="0.3">
      <c r="A484" s="334" t="s">
        <v>2211</v>
      </c>
      <c r="B484" s="166"/>
      <c r="F484" s="211"/>
      <c r="G484" s="183"/>
    </row>
    <row r="485" spans="1:7" ht="15" customHeight="1" x14ac:dyDescent="0.3">
      <c r="A485" s="160"/>
      <c r="B485" s="160" t="s">
        <v>2427</v>
      </c>
      <c r="C485" s="160" t="s">
        <v>789</v>
      </c>
      <c r="D485" s="160"/>
      <c r="E485" s="160"/>
      <c r="F485" s="160"/>
      <c r="G485" s="162"/>
    </row>
    <row r="486" spans="1:7" x14ac:dyDescent="0.3">
      <c r="A486" s="334" t="s">
        <v>2486</v>
      </c>
      <c r="B486" s="170" t="s">
        <v>790</v>
      </c>
      <c r="C486" s="371" t="s">
        <v>1225</v>
      </c>
      <c r="G486" s="149"/>
    </row>
    <row r="487" spans="1:7" x14ac:dyDescent="0.3">
      <c r="A487" s="334" t="s">
        <v>2487</v>
      </c>
      <c r="B487" s="170" t="s">
        <v>791</v>
      </c>
      <c r="C487" s="371" t="s">
        <v>1225</v>
      </c>
      <c r="G487" s="149"/>
    </row>
    <row r="488" spans="1:7" x14ac:dyDescent="0.3">
      <c r="A488" s="334" t="s">
        <v>2488</v>
      </c>
      <c r="B488" s="170" t="s">
        <v>792</v>
      </c>
      <c r="C488" s="371" t="s">
        <v>1225</v>
      </c>
      <c r="G488" s="149"/>
    </row>
    <row r="489" spans="1:7" x14ac:dyDescent="0.3">
      <c r="A489" s="334" t="s">
        <v>2489</v>
      </c>
      <c r="B489" s="170" t="s">
        <v>793</v>
      </c>
      <c r="C489" s="371" t="s">
        <v>1225</v>
      </c>
      <c r="G489" s="149"/>
    </row>
    <row r="490" spans="1:7" x14ac:dyDescent="0.3">
      <c r="A490" s="334" t="s">
        <v>2490</v>
      </c>
      <c r="B490" s="170" t="s">
        <v>794</v>
      </c>
      <c r="C490" s="371" t="s">
        <v>1225</v>
      </c>
      <c r="G490" s="149"/>
    </row>
    <row r="491" spans="1:7" x14ac:dyDescent="0.3">
      <c r="A491" s="334" t="s">
        <v>2491</v>
      </c>
      <c r="B491" s="170" t="s">
        <v>795</v>
      </c>
      <c r="C491" s="371" t="s">
        <v>1225</v>
      </c>
      <c r="G491" s="149"/>
    </row>
    <row r="492" spans="1:7" x14ac:dyDescent="0.3">
      <c r="A492" s="334" t="s">
        <v>2492</v>
      </c>
      <c r="B492" s="170" t="s">
        <v>796</v>
      </c>
      <c r="C492" s="371" t="s">
        <v>1225</v>
      </c>
      <c r="G492" s="149"/>
    </row>
    <row r="493" spans="1:7" s="269" customFormat="1" x14ac:dyDescent="0.3">
      <c r="A493" s="334" t="s">
        <v>2493</v>
      </c>
      <c r="B493" s="240" t="s">
        <v>2226</v>
      </c>
      <c r="C493" s="371" t="s">
        <v>1225</v>
      </c>
      <c r="D493" s="270"/>
      <c r="E493" s="270"/>
      <c r="F493" s="270"/>
      <c r="G493" s="270"/>
    </row>
    <row r="494" spans="1:7" s="269" customFormat="1" x14ac:dyDescent="0.3">
      <c r="A494" s="334" t="s">
        <v>2494</v>
      </c>
      <c r="B494" s="240" t="s">
        <v>2227</v>
      </c>
      <c r="C494" s="371" t="s">
        <v>1225</v>
      </c>
      <c r="D494" s="270"/>
      <c r="E494" s="270"/>
      <c r="F494" s="270"/>
      <c r="G494" s="270"/>
    </row>
    <row r="495" spans="1:7" s="269" customFormat="1" x14ac:dyDescent="0.3">
      <c r="A495" s="334" t="s">
        <v>2495</v>
      </c>
      <c r="B495" s="240" t="s">
        <v>2228</v>
      </c>
      <c r="C495" s="371" t="s">
        <v>1225</v>
      </c>
      <c r="D495" s="270"/>
      <c r="E495" s="270"/>
      <c r="F495" s="270"/>
      <c r="G495" s="270"/>
    </row>
    <row r="496" spans="1:7" x14ac:dyDescent="0.3">
      <c r="A496" s="334" t="s">
        <v>2496</v>
      </c>
      <c r="B496" s="240" t="s">
        <v>797</v>
      </c>
      <c r="C496" s="371" t="s">
        <v>1225</v>
      </c>
      <c r="G496" s="149"/>
    </row>
    <row r="497" spans="1:7" x14ac:dyDescent="0.3">
      <c r="A497" s="334" t="s">
        <v>2497</v>
      </c>
      <c r="B497" s="240" t="s">
        <v>798</v>
      </c>
      <c r="C497" s="371" t="s">
        <v>1225</v>
      </c>
      <c r="G497" s="149"/>
    </row>
    <row r="498" spans="1:7" x14ac:dyDescent="0.3">
      <c r="A498" s="334" t="s">
        <v>2498</v>
      </c>
      <c r="B498" s="240" t="s">
        <v>144</v>
      </c>
      <c r="C498" s="371" t="s">
        <v>1225</v>
      </c>
      <c r="G498" s="149"/>
    </row>
    <row r="499" spans="1:7" outlineLevel="1" x14ac:dyDescent="0.3">
      <c r="A499" s="334" t="s">
        <v>2499</v>
      </c>
      <c r="B499" s="237"/>
      <c r="C499" s="183"/>
      <c r="G499" s="149"/>
    </row>
    <row r="500" spans="1:7" outlineLevel="1" x14ac:dyDescent="0.3">
      <c r="A500" s="334" t="s">
        <v>2500</v>
      </c>
      <c r="B500" s="237"/>
      <c r="C500" s="183"/>
      <c r="G500" s="149"/>
    </row>
    <row r="501" spans="1:7" outlineLevel="1" x14ac:dyDescent="0.3">
      <c r="A501" s="334" t="s">
        <v>2501</v>
      </c>
      <c r="B501" s="166"/>
      <c r="C501" s="183"/>
      <c r="G501" s="149"/>
    </row>
    <row r="502" spans="1:7" outlineLevel="1" x14ac:dyDescent="0.3">
      <c r="A502" s="334" t="s">
        <v>2502</v>
      </c>
      <c r="B502" s="166"/>
      <c r="C502" s="183"/>
      <c r="G502" s="149"/>
    </row>
    <row r="503" spans="1:7" outlineLevel="1" x14ac:dyDescent="0.3">
      <c r="A503" s="334" t="s">
        <v>2503</v>
      </c>
      <c r="B503" s="166"/>
      <c r="C503" s="183"/>
      <c r="G503" s="149"/>
    </row>
    <row r="504" spans="1:7" outlineLevel="1" x14ac:dyDescent="0.3">
      <c r="A504" s="334" t="s">
        <v>2504</v>
      </c>
      <c r="B504" s="166"/>
      <c r="C504" s="183"/>
      <c r="G504" s="149"/>
    </row>
    <row r="505" spans="1:7" outlineLevel="1" x14ac:dyDescent="0.3">
      <c r="A505" s="334" t="s">
        <v>2505</v>
      </c>
      <c r="B505" s="166"/>
      <c r="C505" s="183"/>
      <c r="G505" s="149"/>
    </row>
    <row r="506" spans="1:7" outlineLevel="1" x14ac:dyDescent="0.3">
      <c r="A506" s="334" t="s">
        <v>2506</v>
      </c>
      <c r="B506" s="166"/>
      <c r="C506" s="183"/>
      <c r="G506" s="149"/>
    </row>
    <row r="507" spans="1:7" outlineLevel="1" x14ac:dyDescent="0.3">
      <c r="A507" s="334" t="s">
        <v>2507</v>
      </c>
      <c r="B507" s="166"/>
      <c r="C507" s="183"/>
      <c r="G507" s="149"/>
    </row>
    <row r="508" spans="1:7" outlineLevel="1" x14ac:dyDescent="0.3">
      <c r="A508" s="334" t="s">
        <v>2508</v>
      </c>
      <c r="B508" s="166"/>
      <c r="C508" s="183"/>
      <c r="G508" s="149"/>
    </row>
    <row r="509" spans="1:7" outlineLevel="1" x14ac:dyDescent="0.3">
      <c r="A509" s="334" t="s">
        <v>2509</v>
      </c>
      <c r="B509" s="166"/>
      <c r="C509" s="183"/>
      <c r="G509" s="149"/>
    </row>
    <row r="510" spans="1:7" outlineLevel="1" x14ac:dyDescent="0.3">
      <c r="A510" s="334" t="s">
        <v>2510</v>
      </c>
      <c r="B510" s="166"/>
      <c r="C510" s="183"/>
    </row>
    <row r="511" spans="1:7" outlineLevel="1" x14ac:dyDescent="0.3">
      <c r="A511" s="334" t="s">
        <v>2511</v>
      </c>
      <c r="B511" s="166"/>
      <c r="C511" s="183"/>
    </row>
    <row r="512" spans="1:7" outlineLevel="1" x14ac:dyDescent="0.3">
      <c r="A512" s="334" t="s">
        <v>2512</v>
      </c>
      <c r="B512" s="166"/>
      <c r="C512" s="183"/>
    </row>
    <row r="513" spans="1:7" s="220" customFormat="1" x14ac:dyDescent="0.3">
      <c r="A513" s="196"/>
      <c r="B513" s="196" t="s">
        <v>2513</v>
      </c>
      <c r="C513" s="160" t="s">
        <v>111</v>
      </c>
      <c r="D513" s="160" t="s">
        <v>1658</v>
      </c>
      <c r="E513" s="160"/>
      <c r="F513" s="160" t="s">
        <v>499</v>
      </c>
      <c r="G513" s="160" t="s">
        <v>1967</v>
      </c>
    </row>
    <row r="514" spans="1:7" s="220" customFormat="1" x14ac:dyDescent="0.3">
      <c r="A514" s="334" t="s">
        <v>2579</v>
      </c>
      <c r="B514" s="335"/>
      <c r="C514" s="307"/>
      <c r="D514" s="317"/>
      <c r="E514" s="259"/>
      <c r="F514" s="263" t="str">
        <f>IF($C$532=0,"",IF(C514="[for completion]","",IF(C514="","",C514/$C$532)))</f>
        <v/>
      </c>
      <c r="G514" s="263" t="str">
        <f>IF($D$532=0,"",IF(D514="[for completion]","",IF(D514="","",D514/$D$532)))</f>
        <v/>
      </c>
    </row>
    <row r="515" spans="1:7" s="220" customFormat="1" x14ac:dyDescent="0.3">
      <c r="A515" s="334" t="s">
        <v>2580</v>
      </c>
      <c r="B515" s="258"/>
      <c r="C515" s="307"/>
      <c r="D515" s="317"/>
      <c r="E515" s="259"/>
      <c r="F515" s="263" t="str">
        <f t="shared" ref="F515:F531" si="25">IF($C$532=0,"",IF(C515="[for completion]","",IF(C515="","",C515/$C$532)))</f>
        <v/>
      </c>
      <c r="G515" s="263" t="str">
        <f t="shared" ref="G515:G531" si="26">IF($D$532=0,"",IF(D515="[for completion]","",IF(D515="","",D515/$D$532)))</f>
        <v/>
      </c>
    </row>
    <row r="516" spans="1:7" s="220" customFormat="1" x14ac:dyDescent="0.3">
      <c r="A516" s="334" t="s">
        <v>2581</v>
      </c>
      <c r="B516" s="258"/>
      <c r="C516" s="307"/>
      <c r="D516" s="317"/>
      <c r="E516" s="259"/>
      <c r="F516" s="263" t="str">
        <f t="shared" si="25"/>
        <v/>
      </c>
      <c r="G516" s="263" t="str">
        <f t="shared" si="26"/>
        <v/>
      </c>
    </row>
    <row r="517" spans="1:7" s="220" customFormat="1" x14ac:dyDescent="0.3">
      <c r="A517" s="334" t="s">
        <v>2582</v>
      </c>
      <c r="B517" s="258"/>
      <c r="C517" s="307"/>
      <c r="D517" s="317"/>
      <c r="E517" s="259"/>
      <c r="F517" s="263" t="str">
        <f t="shared" si="25"/>
        <v/>
      </c>
      <c r="G517" s="263" t="str">
        <f t="shared" si="26"/>
        <v/>
      </c>
    </row>
    <row r="518" spans="1:7" s="220" customFormat="1" x14ac:dyDescent="0.3">
      <c r="A518" s="334" t="s">
        <v>2583</v>
      </c>
      <c r="B518" s="276"/>
      <c r="C518" s="307"/>
      <c r="D518" s="317"/>
      <c r="E518" s="259"/>
      <c r="F518" s="263" t="str">
        <f t="shared" si="25"/>
        <v/>
      </c>
      <c r="G518" s="263" t="str">
        <f t="shared" si="26"/>
        <v/>
      </c>
    </row>
    <row r="519" spans="1:7" s="220" customFormat="1" x14ac:dyDescent="0.3">
      <c r="A519" s="334" t="s">
        <v>2584</v>
      </c>
      <c r="B519" s="258"/>
      <c r="C519" s="307"/>
      <c r="D519" s="317"/>
      <c r="E519" s="259"/>
      <c r="F519" s="263" t="str">
        <f t="shared" si="25"/>
        <v/>
      </c>
      <c r="G519" s="263" t="str">
        <f t="shared" si="26"/>
        <v/>
      </c>
    </row>
    <row r="520" spans="1:7" s="220" customFormat="1" x14ac:dyDescent="0.3">
      <c r="A520" s="334" t="s">
        <v>2585</v>
      </c>
      <c r="B520" s="258"/>
      <c r="C520" s="307"/>
      <c r="D520" s="317"/>
      <c r="E520" s="259"/>
      <c r="F520" s="263" t="str">
        <f t="shared" si="25"/>
        <v/>
      </c>
      <c r="G520" s="263" t="str">
        <f t="shared" si="26"/>
        <v/>
      </c>
    </row>
    <row r="521" spans="1:7" s="220" customFormat="1" x14ac:dyDescent="0.3">
      <c r="A521" s="334" t="s">
        <v>2586</v>
      </c>
      <c r="B521" s="258"/>
      <c r="C521" s="307"/>
      <c r="D521" s="317"/>
      <c r="E521" s="259"/>
      <c r="F521" s="263" t="str">
        <f t="shared" si="25"/>
        <v/>
      </c>
      <c r="G521" s="263" t="str">
        <f t="shared" si="26"/>
        <v/>
      </c>
    </row>
    <row r="522" spans="1:7" s="220" customFormat="1" x14ac:dyDescent="0.3">
      <c r="A522" s="334" t="s">
        <v>2587</v>
      </c>
      <c r="B522" s="258"/>
      <c r="C522" s="307"/>
      <c r="D522" s="317"/>
      <c r="E522" s="259"/>
      <c r="F522" s="263" t="str">
        <f t="shared" si="25"/>
        <v/>
      </c>
      <c r="G522" s="263" t="str">
        <f t="shared" si="26"/>
        <v/>
      </c>
    </row>
    <row r="523" spans="1:7" s="220" customFormat="1" x14ac:dyDescent="0.3">
      <c r="A523" s="334" t="s">
        <v>2588</v>
      </c>
      <c r="B523" s="276"/>
      <c r="C523" s="307"/>
      <c r="D523" s="317"/>
      <c r="E523" s="259"/>
      <c r="F523" s="263" t="str">
        <f t="shared" si="25"/>
        <v/>
      </c>
      <c r="G523" s="263" t="str">
        <f t="shared" si="26"/>
        <v/>
      </c>
    </row>
    <row r="524" spans="1:7" s="220" customFormat="1" x14ac:dyDescent="0.3">
      <c r="A524" s="334" t="s">
        <v>2589</v>
      </c>
      <c r="B524" s="258"/>
      <c r="C524" s="307"/>
      <c r="D524" s="317"/>
      <c r="E524" s="259"/>
      <c r="F524" s="263" t="str">
        <f t="shared" si="25"/>
        <v/>
      </c>
      <c r="G524" s="263" t="str">
        <f t="shared" si="26"/>
        <v/>
      </c>
    </row>
    <row r="525" spans="1:7" s="220" customFormat="1" x14ac:dyDescent="0.3">
      <c r="A525" s="334" t="s">
        <v>2590</v>
      </c>
      <c r="B525" s="258"/>
      <c r="C525" s="307"/>
      <c r="D525" s="317"/>
      <c r="E525" s="259"/>
      <c r="F525" s="263" t="str">
        <f t="shared" si="25"/>
        <v/>
      </c>
      <c r="G525" s="263" t="str">
        <f t="shared" si="26"/>
        <v/>
      </c>
    </row>
    <row r="526" spans="1:7" s="220" customFormat="1" x14ac:dyDescent="0.3">
      <c r="A526" s="334" t="s">
        <v>2591</v>
      </c>
      <c r="B526" s="258"/>
      <c r="C526" s="307"/>
      <c r="D526" s="317"/>
      <c r="E526" s="259"/>
      <c r="F526" s="263" t="str">
        <f t="shared" si="25"/>
        <v/>
      </c>
      <c r="G526" s="263" t="str">
        <f t="shared" si="26"/>
        <v/>
      </c>
    </row>
    <row r="527" spans="1:7" s="220" customFormat="1" x14ac:dyDescent="0.3">
      <c r="A527" s="334" t="s">
        <v>2592</v>
      </c>
      <c r="B527" s="258"/>
      <c r="C527" s="307"/>
      <c r="D527" s="317"/>
      <c r="E527" s="259"/>
      <c r="F527" s="263" t="str">
        <f t="shared" si="25"/>
        <v/>
      </c>
      <c r="G527" s="263" t="str">
        <f t="shared" si="26"/>
        <v/>
      </c>
    </row>
    <row r="528" spans="1:7" s="220" customFormat="1" x14ac:dyDescent="0.3">
      <c r="A528" s="334" t="s">
        <v>2593</v>
      </c>
      <c r="B528" s="258"/>
      <c r="C528" s="307"/>
      <c r="D528" s="317"/>
      <c r="E528" s="259"/>
      <c r="F528" s="263" t="str">
        <f t="shared" si="25"/>
        <v/>
      </c>
      <c r="G528" s="263" t="str">
        <f t="shared" si="26"/>
        <v/>
      </c>
    </row>
    <row r="529" spans="1:7" s="220" customFormat="1" x14ac:dyDescent="0.3">
      <c r="A529" s="334" t="s">
        <v>2594</v>
      </c>
      <c r="B529" s="258"/>
      <c r="C529" s="307"/>
      <c r="D529" s="317"/>
      <c r="E529" s="259"/>
      <c r="F529" s="263" t="str">
        <f t="shared" si="25"/>
        <v/>
      </c>
      <c r="G529" s="263" t="str">
        <f t="shared" si="26"/>
        <v/>
      </c>
    </row>
    <row r="530" spans="1:7" s="220" customFormat="1" x14ac:dyDescent="0.3">
      <c r="A530" s="334" t="s">
        <v>2595</v>
      </c>
      <c r="B530" s="258"/>
      <c r="C530" s="307"/>
      <c r="D530" s="317"/>
      <c r="E530" s="259"/>
      <c r="F530" s="263" t="str">
        <f t="shared" si="25"/>
        <v/>
      </c>
      <c r="G530" s="263" t="str">
        <f t="shared" si="26"/>
        <v/>
      </c>
    </row>
    <row r="531" spans="1:7" s="220" customFormat="1" x14ac:dyDescent="0.3">
      <c r="A531" s="334" t="s">
        <v>2596</v>
      </c>
      <c r="B531" s="258"/>
      <c r="C531" s="307"/>
      <c r="D531" s="317"/>
      <c r="E531" s="259"/>
      <c r="F531" s="263" t="str">
        <f t="shared" si="25"/>
        <v/>
      </c>
      <c r="G531" s="263" t="str">
        <f t="shared" si="26"/>
        <v/>
      </c>
    </row>
    <row r="532" spans="1:7" s="220" customFormat="1" x14ac:dyDescent="0.3">
      <c r="A532" s="334" t="s">
        <v>2597</v>
      </c>
      <c r="B532" s="258" t="s">
        <v>146</v>
      </c>
      <c r="C532" s="307">
        <f>SUM(C514:C531)</f>
        <v>0</v>
      </c>
      <c r="D532" s="317">
        <f>SUM(D514:D531)</f>
        <v>0</v>
      </c>
      <c r="E532" s="259"/>
      <c r="F532" s="271">
        <f>SUM(F514:F531)</f>
        <v>0</v>
      </c>
      <c r="G532" s="271">
        <f>SUM(G514:G531)</f>
        <v>0</v>
      </c>
    </row>
    <row r="533" spans="1:7" s="220" customFormat="1" x14ac:dyDescent="0.3">
      <c r="A533" s="334" t="s">
        <v>2598</v>
      </c>
      <c r="B533" s="258"/>
      <c r="C533" s="257"/>
      <c r="D533" s="257"/>
      <c r="E533" s="259"/>
      <c r="F533" s="259"/>
      <c r="G533" s="259"/>
    </row>
    <row r="534" spans="1:7" s="220" customFormat="1" x14ac:dyDescent="0.3">
      <c r="A534" s="334" t="s">
        <v>2599</v>
      </c>
      <c r="B534" s="258"/>
      <c r="C534" s="257"/>
      <c r="D534" s="257"/>
      <c r="E534" s="259"/>
      <c r="F534" s="259"/>
      <c r="G534" s="259"/>
    </row>
    <row r="535" spans="1:7" s="220" customFormat="1" x14ac:dyDescent="0.3">
      <c r="A535" s="334" t="s">
        <v>2600</v>
      </c>
      <c r="B535" s="258"/>
      <c r="C535" s="257"/>
      <c r="D535" s="257"/>
      <c r="E535" s="259"/>
      <c r="F535" s="259"/>
      <c r="G535" s="259"/>
    </row>
    <row r="536" spans="1:7" s="264" customFormat="1" x14ac:dyDescent="0.3">
      <c r="A536" s="196"/>
      <c r="B536" s="196" t="s">
        <v>2514</v>
      </c>
      <c r="C536" s="160" t="s">
        <v>111</v>
      </c>
      <c r="D536" s="160" t="s">
        <v>1658</v>
      </c>
      <c r="E536" s="160"/>
      <c r="F536" s="160" t="s">
        <v>499</v>
      </c>
      <c r="G536" s="160" t="s">
        <v>1967</v>
      </c>
    </row>
    <row r="537" spans="1:7" s="264" customFormat="1" x14ac:dyDescent="0.3">
      <c r="A537" s="334" t="s">
        <v>2601</v>
      </c>
      <c r="B537" s="276"/>
      <c r="C537" s="307"/>
      <c r="D537" s="317"/>
      <c r="E537" s="277"/>
      <c r="F537" s="263" t="str">
        <f>IF($C$555=0,"",IF(C537="[for completion]","",IF(C537="","",C537/$C$555)))</f>
        <v/>
      </c>
      <c r="G537" s="263" t="str">
        <f>IF($D$555=0,"",IF(D537="[for completion]","",IF(D537="","",D537/$D$555)))</f>
        <v/>
      </c>
    </row>
    <row r="538" spans="1:7" s="264" customFormat="1" x14ac:dyDescent="0.3">
      <c r="A538" s="334" t="s">
        <v>2602</v>
      </c>
      <c r="B538" s="276"/>
      <c r="C538" s="307"/>
      <c r="D538" s="317"/>
      <c r="E538" s="277"/>
      <c r="F538" s="263" t="str">
        <f t="shared" ref="F538:F554" si="27">IF($C$555=0,"",IF(C538="[for completion]","",IF(C538="","",C538/$C$555)))</f>
        <v/>
      </c>
      <c r="G538" s="263" t="str">
        <f t="shared" ref="G538:G554" si="28">IF($D$555=0,"",IF(D538="[for completion]","",IF(D538="","",D538/$D$555)))</f>
        <v/>
      </c>
    </row>
    <row r="539" spans="1:7" s="264" customFormat="1" x14ac:dyDescent="0.3">
      <c r="A539" s="334" t="s">
        <v>2603</v>
      </c>
      <c r="B539" s="276"/>
      <c r="C539" s="307"/>
      <c r="D539" s="317"/>
      <c r="E539" s="277"/>
      <c r="F539" s="263" t="str">
        <f t="shared" si="27"/>
        <v/>
      </c>
      <c r="G539" s="263" t="str">
        <f t="shared" si="28"/>
        <v/>
      </c>
    </row>
    <row r="540" spans="1:7" s="264" customFormat="1" x14ac:dyDescent="0.3">
      <c r="A540" s="334" t="s">
        <v>2604</v>
      </c>
      <c r="B540" s="276"/>
      <c r="C540" s="307"/>
      <c r="D540" s="317"/>
      <c r="E540" s="277"/>
      <c r="F540" s="263" t="str">
        <f t="shared" si="27"/>
        <v/>
      </c>
      <c r="G540" s="263" t="str">
        <f t="shared" si="28"/>
        <v/>
      </c>
    </row>
    <row r="541" spans="1:7" s="264" customFormat="1" x14ac:dyDescent="0.3">
      <c r="A541" s="334" t="s">
        <v>2605</v>
      </c>
      <c r="B541" s="276"/>
      <c r="C541" s="307"/>
      <c r="D541" s="317"/>
      <c r="E541" s="277"/>
      <c r="F541" s="263" t="str">
        <f t="shared" si="27"/>
        <v/>
      </c>
      <c r="G541" s="263" t="str">
        <f t="shared" si="28"/>
        <v/>
      </c>
    </row>
    <row r="542" spans="1:7" s="264" customFormat="1" x14ac:dyDescent="0.3">
      <c r="A542" s="334" t="s">
        <v>2606</v>
      </c>
      <c r="B542" s="276"/>
      <c r="C542" s="307"/>
      <c r="D542" s="317"/>
      <c r="E542" s="277"/>
      <c r="F542" s="263" t="str">
        <f t="shared" si="27"/>
        <v/>
      </c>
      <c r="G542" s="263" t="str">
        <f t="shared" si="28"/>
        <v/>
      </c>
    </row>
    <row r="543" spans="1:7" s="264" customFormat="1" x14ac:dyDescent="0.3">
      <c r="A543" s="334" t="s">
        <v>2607</v>
      </c>
      <c r="B543" s="335"/>
      <c r="C543" s="307"/>
      <c r="D543" s="317"/>
      <c r="E543" s="277"/>
      <c r="F543" s="263" t="str">
        <f t="shared" si="27"/>
        <v/>
      </c>
      <c r="G543" s="263" t="str">
        <f t="shared" si="28"/>
        <v/>
      </c>
    </row>
    <row r="544" spans="1:7" s="264" customFormat="1" x14ac:dyDescent="0.3">
      <c r="A544" s="334" t="s">
        <v>2608</v>
      </c>
      <c r="B544" s="276"/>
      <c r="C544" s="307"/>
      <c r="D544" s="317"/>
      <c r="E544" s="277"/>
      <c r="F544" s="263" t="str">
        <f t="shared" si="27"/>
        <v/>
      </c>
      <c r="G544" s="263" t="str">
        <f t="shared" si="28"/>
        <v/>
      </c>
    </row>
    <row r="545" spans="1:7" s="264" customFormat="1" x14ac:dyDescent="0.3">
      <c r="A545" s="334" t="s">
        <v>2609</v>
      </c>
      <c r="B545" s="276"/>
      <c r="C545" s="307"/>
      <c r="D545" s="317"/>
      <c r="E545" s="277"/>
      <c r="F545" s="263" t="str">
        <f t="shared" si="27"/>
        <v/>
      </c>
      <c r="G545" s="263" t="str">
        <f t="shared" si="28"/>
        <v/>
      </c>
    </row>
    <row r="546" spans="1:7" s="264" customFormat="1" x14ac:dyDescent="0.3">
      <c r="A546" s="334" t="s">
        <v>2610</v>
      </c>
      <c r="B546" s="276"/>
      <c r="C546" s="307"/>
      <c r="D546" s="317"/>
      <c r="E546" s="277"/>
      <c r="F546" s="263" t="str">
        <f t="shared" si="27"/>
        <v/>
      </c>
      <c r="G546" s="263" t="str">
        <f t="shared" si="28"/>
        <v/>
      </c>
    </row>
    <row r="547" spans="1:7" s="264" customFormat="1" x14ac:dyDescent="0.3">
      <c r="A547" s="334" t="s">
        <v>2611</v>
      </c>
      <c r="B547" s="276"/>
      <c r="C547" s="307"/>
      <c r="D547" s="317"/>
      <c r="E547" s="277"/>
      <c r="F547" s="263" t="str">
        <f t="shared" si="27"/>
        <v/>
      </c>
      <c r="G547" s="263" t="str">
        <f t="shared" si="28"/>
        <v/>
      </c>
    </row>
    <row r="548" spans="1:7" s="264" customFormat="1" x14ac:dyDescent="0.3">
      <c r="A548" s="334" t="s">
        <v>2612</v>
      </c>
      <c r="B548" s="276"/>
      <c r="C548" s="307"/>
      <c r="D548" s="317"/>
      <c r="E548" s="277"/>
      <c r="F548" s="263" t="str">
        <f t="shared" si="27"/>
        <v/>
      </c>
      <c r="G548" s="263" t="str">
        <f t="shared" si="28"/>
        <v/>
      </c>
    </row>
    <row r="549" spans="1:7" s="264" customFormat="1" x14ac:dyDescent="0.3">
      <c r="A549" s="334" t="s">
        <v>2613</v>
      </c>
      <c r="B549" s="276"/>
      <c r="C549" s="307"/>
      <c r="D549" s="317"/>
      <c r="E549" s="277"/>
      <c r="F549" s="263" t="str">
        <f t="shared" si="27"/>
        <v/>
      </c>
      <c r="G549" s="263" t="str">
        <f t="shared" si="28"/>
        <v/>
      </c>
    </row>
    <row r="550" spans="1:7" s="264" customFormat="1" x14ac:dyDescent="0.3">
      <c r="A550" s="334" t="s">
        <v>2614</v>
      </c>
      <c r="B550" s="276"/>
      <c r="C550" s="307"/>
      <c r="D550" s="317"/>
      <c r="E550" s="277"/>
      <c r="F550" s="263" t="str">
        <f t="shared" si="27"/>
        <v/>
      </c>
      <c r="G550" s="263" t="str">
        <f t="shared" si="28"/>
        <v/>
      </c>
    </row>
    <row r="551" spans="1:7" s="264" customFormat="1" x14ac:dyDescent="0.3">
      <c r="A551" s="334" t="s">
        <v>2615</v>
      </c>
      <c r="B551" s="276"/>
      <c r="C551" s="307"/>
      <c r="D551" s="317"/>
      <c r="E551" s="277"/>
      <c r="F551" s="263" t="str">
        <f t="shared" si="27"/>
        <v/>
      </c>
      <c r="G551" s="263" t="str">
        <f t="shared" si="28"/>
        <v/>
      </c>
    </row>
    <row r="552" spans="1:7" s="264" customFormat="1" x14ac:dyDescent="0.3">
      <c r="A552" s="334" t="s">
        <v>2616</v>
      </c>
      <c r="B552" s="276"/>
      <c r="C552" s="307"/>
      <c r="D552" s="317"/>
      <c r="E552" s="277"/>
      <c r="F552" s="263" t="str">
        <f t="shared" si="27"/>
        <v/>
      </c>
      <c r="G552" s="263" t="str">
        <f t="shared" si="28"/>
        <v/>
      </c>
    </row>
    <row r="553" spans="1:7" s="264" customFormat="1" x14ac:dyDescent="0.3">
      <c r="A553" s="334" t="s">
        <v>2617</v>
      </c>
      <c r="B553" s="276"/>
      <c r="C553" s="307"/>
      <c r="D553" s="317"/>
      <c r="E553" s="277"/>
      <c r="F553" s="263" t="str">
        <f t="shared" si="27"/>
        <v/>
      </c>
      <c r="G553" s="263" t="str">
        <f t="shared" si="28"/>
        <v/>
      </c>
    </row>
    <row r="554" spans="1:7" s="264" customFormat="1" x14ac:dyDescent="0.3">
      <c r="A554" s="334" t="s">
        <v>2618</v>
      </c>
      <c r="B554" s="276"/>
      <c r="C554" s="307"/>
      <c r="D554" s="317"/>
      <c r="E554" s="277"/>
      <c r="F554" s="263" t="str">
        <f t="shared" si="27"/>
        <v/>
      </c>
      <c r="G554" s="263" t="str">
        <f t="shared" si="28"/>
        <v/>
      </c>
    </row>
    <row r="555" spans="1:7" s="264" customFormat="1" x14ac:dyDescent="0.3">
      <c r="A555" s="334" t="s">
        <v>2619</v>
      </c>
      <c r="B555" s="276" t="s">
        <v>146</v>
      </c>
      <c r="C555" s="307">
        <f>SUM(C537:C554)</f>
        <v>0</v>
      </c>
      <c r="D555" s="317">
        <f>SUM(D537:D554)</f>
        <v>0</v>
      </c>
      <c r="E555" s="277"/>
      <c r="F555" s="271">
        <f>SUM(F537:F554)</f>
        <v>0</v>
      </c>
      <c r="G555" s="271">
        <f>SUM(G537:G554)</f>
        <v>0</v>
      </c>
    </row>
    <row r="556" spans="1:7" s="264" customFormat="1" x14ac:dyDescent="0.3">
      <c r="A556" s="334" t="s">
        <v>2620</v>
      </c>
      <c r="B556" s="276"/>
      <c r="C556" s="274"/>
      <c r="D556" s="274"/>
      <c r="E556" s="277"/>
      <c r="F556" s="277"/>
      <c r="G556" s="277"/>
    </row>
    <row r="557" spans="1:7" s="264" customFormat="1" x14ac:dyDescent="0.3">
      <c r="A557" s="334" t="s">
        <v>2621</v>
      </c>
      <c r="B557" s="276"/>
      <c r="C557" s="274"/>
      <c r="D557" s="274"/>
      <c r="E557" s="277"/>
      <c r="F557" s="277"/>
      <c r="G557" s="277"/>
    </row>
    <row r="558" spans="1:7" s="264" customFormat="1" x14ac:dyDescent="0.3">
      <c r="A558" s="334" t="s">
        <v>2622</v>
      </c>
      <c r="B558" s="276"/>
      <c r="C558" s="274"/>
      <c r="D558" s="274"/>
      <c r="E558" s="277"/>
      <c r="F558" s="277"/>
      <c r="G558" s="277"/>
    </row>
    <row r="559" spans="1:7" s="220" customFormat="1" x14ac:dyDescent="0.3">
      <c r="A559" s="196"/>
      <c r="B559" s="196" t="s">
        <v>2515</v>
      </c>
      <c r="C559" s="160" t="s">
        <v>111</v>
      </c>
      <c r="D559" s="160" t="s">
        <v>1658</v>
      </c>
      <c r="E559" s="160"/>
      <c r="F559" s="160" t="s">
        <v>499</v>
      </c>
      <c r="G559" s="160" t="s">
        <v>1967</v>
      </c>
    </row>
    <row r="560" spans="1:7" s="220" customFormat="1" x14ac:dyDescent="0.3">
      <c r="A560" s="334" t="s">
        <v>2623</v>
      </c>
      <c r="B560" s="351" t="s">
        <v>1648</v>
      </c>
      <c r="C560" s="307"/>
      <c r="D560" s="317"/>
      <c r="E560" s="259"/>
      <c r="F560" s="263" t="str">
        <f>IF($C$570=0,"",IF(C560="[for completion]","",IF(C560="","",C560/$C$570)))</f>
        <v/>
      </c>
      <c r="G560" s="263" t="str">
        <f>IF($D$570=0,"",IF(D560="[for completion]","",IF(D560="","",D560/$D$570)))</f>
        <v/>
      </c>
    </row>
    <row r="561" spans="1:7" s="220" customFormat="1" x14ac:dyDescent="0.3">
      <c r="A561" s="334" t="s">
        <v>2624</v>
      </c>
      <c r="B561" s="351" t="s">
        <v>1649</v>
      </c>
      <c r="C561" s="307"/>
      <c r="D561" s="317"/>
      <c r="E561" s="259"/>
      <c r="F561" s="263" t="str">
        <f t="shared" ref="F561:F569" si="29">IF($C$570=0,"",IF(C561="[for completion]","",IF(C561="","",C561/$C$570)))</f>
        <v/>
      </c>
      <c r="G561" s="263" t="str">
        <f t="shared" ref="G561:G569" si="30">IF($D$570=0,"",IF(D561="[for completion]","",IF(D561="","",D561/$D$570)))</f>
        <v/>
      </c>
    </row>
    <row r="562" spans="1:7" s="220" customFormat="1" x14ac:dyDescent="0.3">
      <c r="A562" s="334" t="s">
        <v>2625</v>
      </c>
      <c r="B562" s="351" t="s">
        <v>2337</v>
      </c>
      <c r="C562" s="307"/>
      <c r="D562" s="317"/>
      <c r="E562" s="259"/>
      <c r="F562" s="263" t="str">
        <f t="shared" si="29"/>
        <v/>
      </c>
      <c r="G562" s="263" t="str">
        <f t="shared" si="30"/>
        <v/>
      </c>
    </row>
    <row r="563" spans="1:7" s="220" customFormat="1" x14ac:dyDescent="0.3">
      <c r="A563" s="334" t="s">
        <v>2626</v>
      </c>
      <c r="B563" s="351" t="s">
        <v>1650</v>
      </c>
      <c r="C563" s="307"/>
      <c r="D563" s="317"/>
      <c r="E563" s="259"/>
      <c r="F563" s="263" t="str">
        <f t="shared" si="29"/>
        <v/>
      </c>
      <c r="G563" s="263" t="str">
        <f t="shared" si="30"/>
        <v/>
      </c>
    </row>
    <row r="564" spans="1:7" s="220" customFormat="1" x14ac:dyDescent="0.3">
      <c r="A564" s="334" t="s">
        <v>2627</v>
      </c>
      <c r="B564" s="351" t="s">
        <v>1651</v>
      </c>
      <c r="C564" s="307"/>
      <c r="D564" s="317"/>
      <c r="E564" s="259"/>
      <c r="F564" s="263" t="str">
        <f t="shared" si="29"/>
        <v/>
      </c>
      <c r="G564" s="263" t="str">
        <f t="shared" si="30"/>
        <v/>
      </c>
    </row>
    <row r="565" spans="1:7" s="220" customFormat="1" x14ac:dyDescent="0.3">
      <c r="A565" s="334" t="s">
        <v>2628</v>
      </c>
      <c r="B565" s="351" t="s">
        <v>1652</v>
      </c>
      <c r="C565" s="307"/>
      <c r="D565" s="317"/>
      <c r="E565" s="259"/>
      <c r="F565" s="263" t="str">
        <f t="shared" si="29"/>
        <v/>
      </c>
      <c r="G565" s="263" t="str">
        <f t="shared" si="30"/>
        <v/>
      </c>
    </row>
    <row r="566" spans="1:7" s="220" customFormat="1" x14ac:dyDescent="0.3">
      <c r="A566" s="334" t="s">
        <v>2629</v>
      </c>
      <c r="B566" s="351" t="s">
        <v>1653</v>
      </c>
      <c r="C566" s="307"/>
      <c r="D566" s="317"/>
      <c r="E566" s="259"/>
      <c r="F566" s="263" t="str">
        <f t="shared" si="29"/>
        <v/>
      </c>
      <c r="G566" s="263" t="str">
        <f t="shared" si="30"/>
        <v/>
      </c>
    </row>
    <row r="567" spans="1:7" s="220" customFormat="1" x14ac:dyDescent="0.3">
      <c r="A567" s="334" t="s">
        <v>2630</v>
      </c>
      <c r="B567" s="351" t="s">
        <v>1654</v>
      </c>
      <c r="C567" s="307"/>
      <c r="D567" s="317"/>
      <c r="E567" s="259"/>
      <c r="F567" s="263" t="str">
        <f t="shared" si="29"/>
        <v/>
      </c>
      <c r="G567" s="263" t="str">
        <f t="shared" si="30"/>
        <v/>
      </c>
    </row>
    <row r="568" spans="1:7" s="220" customFormat="1" x14ac:dyDescent="0.3">
      <c r="A568" s="334" t="s">
        <v>2631</v>
      </c>
      <c r="B568" s="351" t="s">
        <v>1655</v>
      </c>
      <c r="C568" s="307"/>
      <c r="D568" s="317"/>
      <c r="E568" s="259"/>
      <c r="F568" s="263" t="str">
        <f t="shared" si="29"/>
        <v/>
      </c>
      <c r="G568" s="263" t="str">
        <f t="shared" si="30"/>
        <v/>
      </c>
    </row>
    <row r="569" spans="1:7" s="220" customFormat="1" x14ac:dyDescent="0.3">
      <c r="A569" s="334" t="s">
        <v>2632</v>
      </c>
      <c r="B569" s="334" t="s">
        <v>2050</v>
      </c>
      <c r="C569" s="307"/>
      <c r="D569" s="317"/>
      <c r="E569" s="259"/>
      <c r="F569" s="263" t="str">
        <f t="shared" si="29"/>
        <v/>
      </c>
      <c r="G569" s="263" t="str">
        <f t="shared" si="30"/>
        <v/>
      </c>
    </row>
    <row r="570" spans="1:7" s="264" customFormat="1" x14ac:dyDescent="0.3">
      <c r="A570" s="334" t="s">
        <v>2633</v>
      </c>
      <c r="B570" s="351" t="s">
        <v>146</v>
      </c>
      <c r="C570" s="307">
        <f>SUM(C560:C568)</f>
        <v>0</v>
      </c>
      <c r="D570" s="317">
        <f>SUM(D560:D568)</f>
        <v>0</v>
      </c>
      <c r="E570" s="277"/>
      <c r="F570" s="271">
        <f>SUM(F560:F569)</f>
        <v>0</v>
      </c>
      <c r="G570" s="271">
        <f>SUM(G560:G569)</f>
        <v>0</v>
      </c>
    </row>
    <row r="571" spans="1:7" x14ac:dyDescent="0.3">
      <c r="A571" s="334" t="s">
        <v>2634</v>
      </c>
      <c r="B571" s="270"/>
    </row>
    <row r="572" spans="1:7" x14ac:dyDescent="0.3">
      <c r="A572" s="196"/>
      <c r="B572" s="196" t="s">
        <v>2516</v>
      </c>
      <c r="C572" s="160" t="s">
        <v>111</v>
      </c>
      <c r="D572" s="160" t="s">
        <v>1656</v>
      </c>
      <c r="E572" s="160"/>
      <c r="F572" s="160" t="s">
        <v>498</v>
      </c>
      <c r="G572" s="160" t="s">
        <v>1967</v>
      </c>
    </row>
    <row r="573" spans="1:7" x14ac:dyDescent="0.3">
      <c r="A573" s="334" t="s">
        <v>2635</v>
      </c>
      <c r="B573" s="276" t="s">
        <v>2235</v>
      </c>
      <c r="C573" s="307"/>
      <c r="D573" s="317"/>
      <c r="E573" s="277"/>
      <c r="F573" s="263" t="str">
        <f>IF($C$577=0,"",IF(C573="[for completion]","",IF(C573="","",C573/$C$577)))</f>
        <v/>
      </c>
      <c r="G573" s="263" t="str">
        <f>IF($D$577=0,"",IF(D573="[for completion]","",IF(D573="","",D573/$D$577)))</f>
        <v/>
      </c>
    </row>
    <row r="574" spans="1:7" x14ac:dyDescent="0.3">
      <c r="A574" s="334" t="s">
        <v>2636</v>
      </c>
      <c r="B574" s="272" t="s">
        <v>2236</v>
      </c>
      <c r="C574" s="307"/>
      <c r="D574" s="317"/>
      <c r="E574" s="277"/>
      <c r="F574" s="263" t="str">
        <f t="shared" ref="F574:F576" si="31">IF($C$577=0,"",IF(C574="[for completion]","",IF(C574="","",C574/$C$577)))</f>
        <v/>
      </c>
      <c r="G574" s="263" t="str">
        <f t="shared" ref="G574:G576" si="32">IF($D$577=0,"",IF(D574="[for completion]","",IF(D574="","",D574/$D$577)))</f>
        <v/>
      </c>
    </row>
    <row r="575" spans="1:7" x14ac:dyDescent="0.3">
      <c r="A575" s="334" t="s">
        <v>2637</v>
      </c>
      <c r="B575" s="276" t="s">
        <v>1657</v>
      </c>
      <c r="C575" s="307"/>
      <c r="D575" s="317"/>
      <c r="E575" s="277"/>
      <c r="F575" s="263" t="str">
        <f t="shared" si="31"/>
        <v/>
      </c>
      <c r="G575" s="263" t="str">
        <f t="shared" si="32"/>
        <v/>
      </c>
    </row>
    <row r="576" spans="1:7" x14ac:dyDescent="0.3">
      <c r="A576" s="334" t="s">
        <v>2638</v>
      </c>
      <c r="B576" s="274" t="s">
        <v>2050</v>
      </c>
      <c r="C576" s="307"/>
      <c r="D576" s="317"/>
      <c r="E576" s="277"/>
      <c r="F576" s="263" t="str">
        <f t="shared" si="31"/>
        <v/>
      </c>
      <c r="G576" s="263" t="str">
        <f t="shared" si="32"/>
        <v/>
      </c>
    </row>
    <row r="577" spans="1:7" x14ac:dyDescent="0.3">
      <c r="A577" s="334" t="s">
        <v>2639</v>
      </c>
      <c r="B577" s="276" t="s">
        <v>146</v>
      </c>
      <c r="C577" s="307">
        <f>SUM(C573:C576)</f>
        <v>0</v>
      </c>
      <c r="D577" s="317">
        <f>SUM(D573:D576)</f>
        <v>0</v>
      </c>
      <c r="E577" s="277"/>
      <c r="F577" s="271">
        <f>SUM(F573:F576)</f>
        <v>0</v>
      </c>
      <c r="G577" s="271">
        <f>SUM(G573:G576)</f>
        <v>0</v>
      </c>
    </row>
    <row r="578" spans="1:7" x14ac:dyDescent="0.3">
      <c r="A578" s="274"/>
      <c r="B578" s="274"/>
      <c r="C578" s="274"/>
      <c r="D578" s="274"/>
      <c r="E578" s="274"/>
      <c r="F578" s="274"/>
      <c r="G578" s="273"/>
    </row>
    <row r="579" spans="1:7" x14ac:dyDescent="0.3">
      <c r="A579" s="196"/>
      <c r="B579" s="196" t="s">
        <v>2465</v>
      </c>
      <c r="C579" s="160" t="s">
        <v>111</v>
      </c>
      <c r="D579" s="160" t="s">
        <v>1658</v>
      </c>
      <c r="E579" s="160"/>
      <c r="F579" s="160" t="s">
        <v>498</v>
      </c>
      <c r="G579" s="160" t="s">
        <v>1967</v>
      </c>
    </row>
    <row r="580" spans="1:7" x14ac:dyDescent="0.3">
      <c r="A580" s="334" t="s">
        <v>2642</v>
      </c>
      <c r="B580" s="351"/>
      <c r="C580" s="307"/>
      <c r="D580" s="317"/>
      <c r="E580" s="352"/>
      <c r="F580" s="355" t="str">
        <f>IF($C$598=0,"",IF(C580="[for completion]","",IF(C580="","",C580/$C$598)))</f>
        <v/>
      </c>
      <c r="G580" s="355" t="str">
        <f>IF($D$598=0,"",IF(D580="[for completion]","",IF(D580="","",D580/$D$598)))</f>
        <v/>
      </c>
    </row>
    <row r="581" spans="1:7" x14ac:dyDescent="0.3">
      <c r="A581" s="334" t="s">
        <v>2643</v>
      </c>
      <c r="B581" s="351"/>
      <c r="C581" s="307"/>
      <c r="D581" s="317"/>
      <c r="E581" s="352"/>
      <c r="F581" s="355" t="str">
        <f t="shared" ref="F581:F598" si="33">IF($C$598=0,"",IF(C581="[for completion]","",IF(C581="","",C581/$C$598)))</f>
        <v/>
      </c>
      <c r="G581" s="355" t="str">
        <f t="shared" ref="G581:G598" si="34">IF($D$598=0,"",IF(D581="[for completion]","",IF(D581="","",D581/$D$598)))</f>
        <v/>
      </c>
    </row>
    <row r="582" spans="1:7" x14ac:dyDescent="0.3">
      <c r="A582" s="334" t="s">
        <v>2644</v>
      </c>
      <c r="B582" s="351"/>
      <c r="C582" s="307"/>
      <c r="D582" s="317"/>
      <c r="E582" s="352"/>
      <c r="F582" s="355" t="str">
        <f t="shared" si="33"/>
        <v/>
      </c>
      <c r="G582" s="355" t="str">
        <f t="shared" si="34"/>
        <v/>
      </c>
    </row>
    <row r="583" spans="1:7" x14ac:dyDescent="0.3">
      <c r="A583" s="334" t="s">
        <v>2645</v>
      </c>
      <c r="B583" s="351"/>
      <c r="C583" s="307"/>
      <c r="D583" s="317"/>
      <c r="E583" s="352"/>
      <c r="F583" s="355" t="str">
        <f t="shared" si="33"/>
        <v/>
      </c>
      <c r="G583" s="355" t="str">
        <f t="shared" si="34"/>
        <v/>
      </c>
    </row>
    <row r="584" spans="1:7" x14ac:dyDescent="0.3">
      <c r="A584" s="334" t="s">
        <v>2646</v>
      </c>
      <c r="B584" s="351"/>
      <c r="C584" s="307"/>
      <c r="D584" s="317"/>
      <c r="E584" s="352"/>
      <c r="F584" s="355" t="str">
        <f t="shared" si="33"/>
        <v/>
      </c>
      <c r="G584" s="355" t="str">
        <f t="shared" si="34"/>
        <v/>
      </c>
    </row>
    <row r="585" spans="1:7" x14ac:dyDescent="0.3">
      <c r="A585" s="334" t="s">
        <v>2647</v>
      </c>
      <c r="B585" s="351"/>
      <c r="C585" s="307"/>
      <c r="D585" s="317"/>
      <c r="E585" s="352"/>
      <c r="F585" s="355" t="str">
        <f t="shared" si="33"/>
        <v/>
      </c>
      <c r="G585" s="355" t="str">
        <f t="shared" si="34"/>
        <v/>
      </c>
    </row>
    <row r="586" spans="1:7" x14ac:dyDescent="0.3">
      <c r="A586" s="334" t="s">
        <v>2648</v>
      </c>
      <c r="B586" s="351"/>
      <c r="C586" s="307"/>
      <c r="D586" s="317"/>
      <c r="E586" s="352"/>
      <c r="F586" s="355" t="str">
        <f t="shared" si="33"/>
        <v/>
      </c>
      <c r="G586" s="355" t="str">
        <f t="shared" si="34"/>
        <v/>
      </c>
    </row>
    <row r="587" spans="1:7" x14ac:dyDescent="0.3">
      <c r="A587" s="334" t="s">
        <v>2649</v>
      </c>
      <c r="B587" s="351"/>
      <c r="C587" s="307"/>
      <c r="D587" s="317"/>
      <c r="E587" s="352"/>
      <c r="F587" s="355" t="str">
        <f t="shared" si="33"/>
        <v/>
      </c>
      <c r="G587" s="355" t="str">
        <f t="shared" si="34"/>
        <v/>
      </c>
    </row>
    <row r="588" spans="1:7" x14ac:dyDescent="0.3">
      <c r="A588" s="334" t="s">
        <v>2650</v>
      </c>
      <c r="B588" s="351"/>
      <c r="C588" s="307"/>
      <c r="D588" s="317"/>
      <c r="E588" s="352"/>
      <c r="F588" s="355" t="str">
        <f t="shared" si="33"/>
        <v/>
      </c>
      <c r="G588" s="355" t="str">
        <f t="shared" si="34"/>
        <v/>
      </c>
    </row>
    <row r="589" spans="1:7" x14ac:dyDescent="0.3">
      <c r="A589" s="334" t="s">
        <v>2651</v>
      </c>
      <c r="B589" s="351"/>
      <c r="C589" s="307"/>
      <c r="D589" s="317"/>
      <c r="E589" s="352"/>
      <c r="F589" s="355" t="str">
        <f t="shared" si="33"/>
        <v/>
      </c>
      <c r="G589" s="355" t="str">
        <f t="shared" si="34"/>
        <v/>
      </c>
    </row>
    <row r="590" spans="1:7" x14ac:dyDescent="0.3">
      <c r="A590" s="334" t="s">
        <v>2652</v>
      </c>
      <c r="B590" s="351"/>
      <c r="C590" s="307"/>
      <c r="D590" s="367"/>
      <c r="E590" s="352"/>
      <c r="F590" s="355" t="str">
        <f t="shared" si="33"/>
        <v/>
      </c>
      <c r="G590" s="355" t="str">
        <f t="shared" si="34"/>
        <v/>
      </c>
    </row>
    <row r="591" spans="1:7" x14ac:dyDescent="0.3">
      <c r="A591" s="334" t="s">
        <v>2653</v>
      </c>
      <c r="B591" s="351"/>
      <c r="C591" s="307"/>
      <c r="D591" s="317"/>
      <c r="E591" s="352"/>
      <c r="F591" s="355" t="str">
        <f t="shared" si="33"/>
        <v/>
      </c>
      <c r="G591" s="355" t="str">
        <f t="shared" si="34"/>
        <v/>
      </c>
    </row>
    <row r="592" spans="1:7" x14ac:dyDescent="0.3">
      <c r="A592" s="334" t="s">
        <v>2654</v>
      </c>
      <c r="B592" s="351"/>
      <c r="C592" s="307"/>
      <c r="D592" s="317"/>
      <c r="E592" s="352"/>
      <c r="F592" s="355" t="str">
        <f t="shared" si="33"/>
        <v/>
      </c>
      <c r="G592" s="355" t="str">
        <f t="shared" si="34"/>
        <v/>
      </c>
    </row>
    <row r="593" spans="1:7" x14ac:dyDescent="0.3">
      <c r="A593" s="334" t="s">
        <v>2655</v>
      </c>
      <c r="B593" s="351"/>
      <c r="C593" s="307"/>
      <c r="D593" s="317"/>
      <c r="E593" s="352"/>
      <c r="F593" s="355" t="str">
        <f t="shared" si="33"/>
        <v/>
      </c>
      <c r="G593" s="355" t="str">
        <f t="shared" si="34"/>
        <v/>
      </c>
    </row>
    <row r="594" spans="1:7" x14ac:dyDescent="0.3">
      <c r="A594" s="334" t="s">
        <v>2656</v>
      </c>
      <c r="B594" s="351"/>
      <c r="C594" s="307"/>
      <c r="D594" s="317"/>
      <c r="E594" s="352"/>
      <c r="F594" s="355" t="str">
        <f t="shared" si="33"/>
        <v/>
      </c>
      <c r="G594" s="355" t="str">
        <f t="shared" si="34"/>
        <v/>
      </c>
    </row>
    <row r="595" spans="1:7" x14ac:dyDescent="0.3">
      <c r="A595" s="334" t="s">
        <v>2657</v>
      </c>
      <c r="B595" s="351"/>
      <c r="C595" s="307"/>
      <c r="D595" s="317"/>
      <c r="E595" s="352"/>
      <c r="F595" s="355" t="str">
        <f t="shared" si="33"/>
        <v/>
      </c>
      <c r="G595" s="355" t="str">
        <f t="shared" si="34"/>
        <v/>
      </c>
    </row>
    <row r="596" spans="1:7" x14ac:dyDescent="0.3">
      <c r="A596" s="334" t="s">
        <v>2658</v>
      </c>
      <c r="B596" s="351"/>
      <c r="C596" s="307"/>
      <c r="D596" s="317"/>
      <c r="E596" s="352"/>
      <c r="F596" s="355" t="str">
        <f t="shared" si="33"/>
        <v/>
      </c>
      <c r="G596" s="355" t="str">
        <f t="shared" si="34"/>
        <v/>
      </c>
    </row>
    <row r="597" spans="1:7" x14ac:dyDescent="0.3">
      <c r="A597" s="334" t="s">
        <v>2659</v>
      </c>
      <c r="B597" s="351"/>
      <c r="C597" s="307"/>
      <c r="D597" s="317"/>
      <c r="E597" s="352"/>
      <c r="F597" s="355" t="str">
        <f t="shared" si="33"/>
        <v/>
      </c>
      <c r="G597" s="355" t="str">
        <f t="shared" si="34"/>
        <v/>
      </c>
    </row>
    <row r="598" spans="1:7" x14ac:dyDescent="0.3">
      <c r="A598" s="334" t="s">
        <v>2660</v>
      </c>
      <c r="B598" s="351" t="s">
        <v>146</v>
      </c>
      <c r="C598" s="307">
        <f>SUM(C580:C597)</f>
        <v>0</v>
      </c>
      <c r="D598" s="317">
        <f>SUM(D580:D597)</f>
        <v>0</v>
      </c>
      <c r="E598" s="352"/>
      <c r="F598" s="355" t="str">
        <f t="shared" si="33"/>
        <v/>
      </c>
      <c r="G598" s="355" t="str">
        <f t="shared" si="34"/>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8" t="s">
        <v>799</v>
      </c>
      <c r="B1" s="188"/>
      <c r="C1" s="64"/>
      <c r="D1" s="64"/>
      <c r="E1" s="64"/>
      <c r="F1" s="349" t="s">
        <v>2336</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800</v>
      </c>
      <c r="C5" s="70"/>
      <c r="E5" s="72"/>
      <c r="F5" s="72"/>
      <c r="H5"/>
      <c r="L5" s="64"/>
      <c r="M5" s="64"/>
    </row>
    <row r="6" spans="1:14" ht="15" thickBot="1" x14ac:dyDescent="0.35">
      <c r="B6" s="75" t="s">
        <v>801</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801</v>
      </c>
      <c r="C8" s="78"/>
      <c r="D8" s="78"/>
      <c r="E8" s="78"/>
      <c r="F8" s="78"/>
      <c r="G8" s="79"/>
      <c r="H8"/>
      <c r="I8" s="83"/>
      <c r="J8" s="72"/>
      <c r="K8" s="72"/>
      <c r="L8" s="72"/>
      <c r="M8" s="72"/>
    </row>
    <row r="9" spans="1:14" ht="15" customHeight="1" x14ac:dyDescent="0.3">
      <c r="A9" s="85"/>
      <c r="B9" s="86" t="s">
        <v>802</v>
      </c>
      <c r="C9" s="85"/>
      <c r="D9" s="85"/>
      <c r="E9" s="85"/>
      <c r="F9" s="88"/>
      <c r="G9" s="88"/>
      <c r="H9"/>
      <c r="I9" s="83"/>
      <c r="J9" s="80"/>
      <c r="K9" s="80"/>
      <c r="L9" s="80"/>
      <c r="M9" s="99"/>
      <c r="N9" s="99"/>
    </row>
    <row r="10" spans="1:14" x14ac:dyDescent="0.3">
      <c r="A10" s="66" t="s">
        <v>803</v>
      </c>
      <c r="B10" s="66" t="s">
        <v>804</v>
      </c>
      <c r="C10" s="192" t="s">
        <v>83</v>
      </c>
      <c r="E10" s="83"/>
      <c r="F10" s="83"/>
      <c r="H10"/>
      <c r="I10" s="83"/>
      <c r="L10" s="83"/>
      <c r="M10" s="83"/>
    </row>
    <row r="11" spans="1:14" outlineLevel="1" x14ac:dyDescent="0.3">
      <c r="A11" s="66" t="s">
        <v>805</v>
      </c>
      <c r="B11" s="95" t="s">
        <v>492</v>
      </c>
      <c r="C11" s="192"/>
      <c r="E11" s="83"/>
      <c r="F11" s="83"/>
      <c r="H11"/>
      <c r="I11" s="83"/>
      <c r="L11" s="83"/>
      <c r="M11" s="83"/>
    </row>
    <row r="12" spans="1:14" outlineLevel="1" x14ac:dyDescent="0.3">
      <c r="A12" s="66" t="s">
        <v>806</v>
      </c>
      <c r="B12" s="95" t="s">
        <v>494</v>
      </c>
      <c r="C12" s="192"/>
      <c r="E12" s="83"/>
      <c r="F12" s="83"/>
      <c r="H12"/>
      <c r="I12" s="83"/>
      <c r="L12" s="83"/>
      <c r="M12" s="83"/>
    </row>
    <row r="13" spans="1:14" outlineLevel="1" x14ac:dyDescent="0.3">
      <c r="A13" s="66" t="s">
        <v>807</v>
      </c>
      <c r="E13" s="83"/>
      <c r="F13" s="83"/>
      <c r="H13"/>
      <c r="I13" s="83"/>
      <c r="L13" s="83"/>
      <c r="M13" s="83"/>
    </row>
    <row r="14" spans="1:14" outlineLevel="1" x14ac:dyDescent="0.3">
      <c r="A14" s="66" t="s">
        <v>808</v>
      </c>
      <c r="E14" s="83"/>
      <c r="F14" s="83"/>
      <c r="H14"/>
      <c r="I14" s="83"/>
      <c r="L14" s="83"/>
      <c r="M14" s="83"/>
    </row>
    <row r="15" spans="1:14" outlineLevel="1" x14ac:dyDescent="0.3">
      <c r="A15" s="66" t="s">
        <v>809</v>
      </c>
      <c r="E15" s="83"/>
      <c r="F15" s="83"/>
      <c r="H15"/>
      <c r="I15" s="83"/>
      <c r="L15" s="83"/>
      <c r="M15" s="83"/>
    </row>
    <row r="16" spans="1:14" outlineLevel="1" x14ac:dyDescent="0.3">
      <c r="A16" s="66" t="s">
        <v>810</v>
      </c>
      <c r="E16" s="83"/>
      <c r="F16" s="83"/>
      <c r="H16"/>
      <c r="I16" s="83"/>
      <c r="L16" s="83"/>
      <c r="M16" s="83"/>
    </row>
    <row r="17" spans="1:14" outlineLevel="1" x14ac:dyDescent="0.3">
      <c r="A17" s="66" t="s">
        <v>811</v>
      </c>
      <c r="E17" s="83"/>
      <c r="F17" s="83"/>
      <c r="H17"/>
      <c r="I17" s="83"/>
      <c r="L17" s="83"/>
      <c r="M17" s="83"/>
    </row>
    <row r="18" spans="1:14" x14ac:dyDescent="0.3">
      <c r="A18" s="85"/>
      <c r="B18" s="85" t="s">
        <v>812</v>
      </c>
      <c r="C18" s="85" t="s">
        <v>669</v>
      </c>
      <c r="D18" s="85" t="s">
        <v>813</v>
      </c>
      <c r="E18" s="85"/>
      <c r="F18" s="85" t="s">
        <v>814</v>
      </c>
      <c r="G18" s="85" t="s">
        <v>815</v>
      </c>
      <c r="H18"/>
      <c r="I18" s="116"/>
      <c r="J18" s="80"/>
      <c r="K18" s="80"/>
      <c r="L18" s="72"/>
      <c r="M18" s="80"/>
      <c r="N18" s="80"/>
    </row>
    <row r="19" spans="1:14" x14ac:dyDescent="0.3">
      <c r="A19" s="66" t="s">
        <v>816</v>
      </c>
      <c r="B19" s="66" t="s">
        <v>817</v>
      </c>
      <c r="C19" s="191"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674</v>
      </c>
      <c r="C21" s="80"/>
      <c r="D21" s="80"/>
      <c r="E21" s="80"/>
      <c r="F21" s="99"/>
      <c r="G21" s="99"/>
      <c r="H21"/>
      <c r="I21" s="83"/>
      <c r="J21" s="80"/>
      <c r="K21" s="80"/>
      <c r="L21" s="80"/>
      <c r="M21" s="99"/>
      <c r="N21" s="99"/>
    </row>
    <row r="22" spans="1:14" x14ac:dyDescent="0.3">
      <c r="A22" s="66" t="s">
        <v>818</v>
      </c>
      <c r="B22" s="83" t="s">
        <v>591</v>
      </c>
      <c r="C22" s="191" t="s">
        <v>83</v>
      </c>
      <c r="D22" s="192" t="s">
        <v>83</v>
      </c>
      <c r="E22" s="83"/>
      <c r="F22" s="203" t="str">
        <f>IF($C$37=0,"",IF(C22="[for completion]","",C22/$C$37))</f>
        <v/>
      </c>
      <c r="G22" s="203" t="str">
        <f>IF($D$37=0,"",IF(D22="[for completion]","",D22/$D$37))</f>
        <v/>
      </c>
      <c r="H22"/>
      <c r="I22" s="83"/>
      <c r="L22" s="83"/>
      <c r="M22" s="92"/>
      <c r="N22" s="92"/>
    </row>
    <row r="23" spans="1:14" x14ac:dyDescent="0.3">
      <c r="A23" s="66" t="s">
        <v>819</v>
      </c>
      <c r="B23" s="83" t="s">
        <v>591</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
      <c r="A24" s="66" t="s">
        <v>820</v>
      </c>
      <c r="B24" s="83" t="s">
        <v>591</v>
      </c>
      <c r="C24" s="191" t="s">
        <v>83</v>
      </c>
      <c r="D24" s="192" t="s">
        <v>83</v>
      </c>
      <c r="F24" s="203" t="str">
        <f t="shared" si="0"/>
        <v/>
      </c>
      <c r="G24" s="203" t="str">
        <f t="shared" si="1"/>
        <v/>
      </c>
      <c r="H24"/>
      <c r="I24" s="83"/>
      <c r="M24" s="92"/>
      <c r="N24" s="92"/>
    </row>
    <row r="25" spans="1:14" x14ac:dyDescent="0.3">
      <c r="A25" s="66" t="s">
        <v>821</v>
      </c>
      <c r="B25" s="83" t="s">
        <v>591</v>
      </c>
      <c r="C25" s="191" t="s">
        <v>83</v>
      </c>
      <c r="D25" s="192" t="s">
        <v>83</v>
      </c>
      <c r="E25" s="103"/>
      <c r="F25" s="203" t="str">
        <f t="shared" si="0"/>
        <v/>
      </c>
      <c r="G25" s="203" t="str">
        <f t="shared" si="1"/>
        <v/>
      </c>
      <c r="H25"/>
      <c r="I25" s="83"/>
      <c r="L25" s="103"/>
      <c r="M25" s="92"/>
      <c r="N25" s="92"/>
    </row>
    <row r="26" spans="1:14" x14ac:dyDescent="0.3">
      <c r="A26" s="66" t="s">
        <v>822</v>
      </c>
      <c r="B26" s="83" t="s">
        <v>591</v>
      </c>
      <c r="C26" s="191" t="s">
        <v>83</v>
      </c>
      <c r="D26" s="192" t="s">
        <v>83</v>
      </c>
      <c r="E26" s="103"/>
      <c r="F26" s="203" t="str">
        <f t="shared" si="0"/>
        <v/>
      </c>
      <c r="G26" s="203" t="str">
        <f t="shared" si="1"/>
        <v/>
      </c>
      <c r="H26"/>
      <c r="I26" s="83"/>
      <c r="L26" s="103"/>
      <c r="M26" s="92"/>
      <c r="N26" s="92"/>
    </row>
    <row r="27" spans="1:14" x14ac:dyDescent="0.3">
      <c r="A27" s="66" t="s">
        <v>823</v>
      </c>
      <c r="B27" s="83" t="s">
        <v>591</v>
      </c>
      <c r="C27" s="191" t="s">
        <v>83</v>
      </c>
      <c r="D27" s="192" t="s">
        <v>83</v>
      </c>
      <c r="E27" s="103"/>
      <c r="F27" s="203" t="str">
        <f t="shared" si="0"/>
        <v/>
      </c>
      <c r="G27" s="203" t="str">
        <f t="shared" si="1"/>
        <v/>
      </c>
      <c r="H27"/>
      <c r="I27" s="83"/>
      <c r="L27" s="103"/>
      <c r="M27" s="92"/>
      <c r="N27" s="92"/>
    </row>
    <row r="28" spans="1:14" x14ac:dyDescent="0.3">
      <c r="A28" s="66" t="s">
        <v>824</v>
      </c>
      <c r="B28" s="83" t="s">
        <v>591</v>
      </c>
      <c r="C28" s="191" t="s">
        <v>83</v>
      </c>
      <c r="D28" s="192" t="s">
        <v>83</v>
      </c>
      <c r="E28" s="103"/>
      <c r="F28" s="203" t="str">
        <f t="shared" si="0"/>
        <v/>
      </c>
      <c r="G28" s="203" t="str">
        <f t="shared" si="1"/>
        <v/>
      </c>
      <c r="H28"/>
      <c r="I28" s="83"/>
      <c r="L28" s="103"/>
      <c r="M28" s="92"/>
      <c r="N28" s="92"/>
    </row>
    <row r="29" spans="1:14" x14ac:dyDescent="0.3">
      <c r="A29" s="66" t="s">
        <v>825</v>
      </c>
      <c r="B29" s="83" t="s">
        <v>591</v>
      </c>
      <c r="C29" s="191" t="s">
        <v>83</v>
      </c>
      <c r="D29" s="192" t="s">
        <v>83</v>
      </c>
      <c r="E29" s="103"/>
      <c r="F29" s="203" t="str">
        <f t="shared" si="0"/>
        <v/>
      </c>
      <c r="G29" s="203" t="str">
        <f t="shared" si="1"/>
        <v/>
      </c>
      <c r="H29"/>
      <c r="I29" s="83"/>
      <c r="L29" s="103"/>
      <c r="M29" s="92"/>
      <c r="N29" s="92"/>
    </row>
    <row r="30" spans="1:14" x14ac:dyDescent="0.3">
      <c r="A30" s="66" t="s">
        <v>826</v>
      </c>
      <c r="B30" s="83" t="s">
        <v>591</v>
      </c>
      <c r="C30" s="191" t="s">
        <v>83</v>
      </c>
      <c r="D30" s="192" t="s">
        <v>83</v>
      </c>
      <c r="E30" s="103"/>
      <c r="F30" s="203" t="str">
        <f t="shared" si="0"/>
        <v/>
      </c>
      <c r="G30" s="203" t="str">
        <f t="shared" si="1"/>
        <v/>
      </c>
      <c r="H30"/>
      <c r="I30" s="83"/>
      <c r="L30" s="103"/>
      <c r="M30" s="92"/>
      <c r="N30" s="92"/>
    </row>
    <row r="31" spans="1:14" x14ac:dyDescent="0.3">
      <c r="A31" s="66" t="s">
        <v>827</v>
      </c>
      <c r="B31" s="83" t="s">
        <v>591</v>
      </c>
      <c r="C31" s="191" t="s">
        <v>83</v>
      </c>
      <c r="D31" s="192" t="s">
        <v>83</v>
      </c>
      <c r="E31" s="103"/>
      <c r="F31" s="203" t="str">
        <f t="shared" si="0"/>
        <v/>
      </c>
      <c r="G31" s="203" t="str">
        <f t="shared" si="1"/>
        <v/>
      </c>
      <c r="H31"/>
      <c r="I31" s="83"/>
      <c r="L31" s="103"/>
      <c r="M31" s="92"/>
      <c r="N31" s="92"/>
    </row>
    <row r="32" spans="1:14" x14ac:dyDescent="0.3">
      <c r="A32" s="66" t="s">
        <v>828</v>
      </c>
      <c r="B32" s="83" t="s">
        <v>591</v>
      </c>
      <c r="C32" s="191" t="s">
        <v>83</v>
      </c>
      <c r="D32" s="192" t="s">
        <v>83</v>
      </c>
      <c r="E32" s="103"/>
      <c r="F32" s="203" t="str">
        <f t="shared" si="0"/>
        <v/>
      </c>
      <c r="G32" s="203" t="str">
        <f t="shared" si="1"/>
        <v/>
      </c>
      <c r="H32"/>
      <c r="I32" s="83"/>
      <c r="L32" s="103"/>
      <c r="M32" s="92"/>
      <c r="N32" s="92"/>
    </row>
    <row r="33" spans="1:14" x14ac:dyDescent="0.3">
      <c r="A33" s="66" t="s">
        <v>829</v>
      </c>
      <c r="B33" s="83" t="s">
        <v>591</v>
      </c>
      <c r="C33" s="191" t="s">
        <v>83</v>
      </c>
      <c r="D33" s="192" t="s">
        <v>83</v>
      </c>
      <c r="E33" s="103"/>
      <c r="F33" s="203" t="str">
        <f t="shared" si="0"/>
        <v/>
      </c>
      <c r="G33" s="203" t="str">
        <f t="shared" si="1"/>
        <v/>
      </c>
      <c r="H33"/>
      <c r="I33" s="83"/>
      <c r="L33" s="103"/>
      <c r="M33" s="92"/>
      <c r="N33" s="92"/>
    </row>
    <row r="34" spans="1:14" x14ac:dyDescent="0.3">
      <c r="A34" s="66" t="s">
        <v>830</v>
      </c>
      <c r="B34" s="83" t="s">
        <v>591</v>
      </c>
      <c r="C34" s="191" t="s">
        <v>83</v>
      </c>
      <c r="D34" s="192" t="s">
        <v>83</v>
      </c>
      <c r="E34" s="103"/>
      <c r="F34" s="203" t="str">
        <f t="shared" si="0"/>
        <v/>
      </c>
      <c r="G34" s="203" t="str">
        <f t="shared" si="1"/>
        <v/>
      </c>
      <c r="H34"/>
      <c r="I34" s="83"/>
      <c r="L34" s="103"/>
      <c r="M34" s="92"/>
      <c r="N34" s="92"/>
    </row>
    <row r="35" spans="1:14" x14ac:dyDescent="0.3">
      <c r="A35" s="66" t="s">
        <v>831</v>
      </c>
      <c r="B35" s="83" t="s">
        <v>591</v>
      </c>
      <c r="C35" s="191" t="s">
        <v>83</v>
      </c>
      <c r="D35" s="192" t="s">
        <v>83</v>
      </c>
      <c r="E35" s="103"/>
      <c r="F35" s="203" t="str">
        <f t="shared" si="0"/>
        <v/>
      </c>
      <c r="G35" s="203" t="str">
        <f t="shared" si="1"/>
        <v/>
      </c>
      <c r="H35"/>
      <c r="I35" s="83"/>
      <c r="L35" s="103"/>
      <c r="M35" s="92"/>
      <c r="N35" s="92"/>
    </row>
    <row r="36" spans="1:14" x14ac:dyDescent="0.3">
      <c r="A36" s="66" t="s">
        <v>832</v>
      </c>
      <c r="B36" s="83" t="s">
        <v>591</v>
      </c>
      <c r="C36" s="191" t="s">
        <v>83</v>
      </c>
      <c r="D36" s="192" t="s">
        <v>83</v>
      </c>
      <c r="E36" s="103"/>
      <c r="F36" s="203" t="str">
        <f t="shared" si="0"/>
        <v/>
      </c>
      <c r="G36" s="203" t="str">
        <f t="shared" si="1"/>
        <v/>
      </c>
      <c r="H36"/>
      <c r="I36" s="83"/>
      <c r="L36" s="103"/>
      <c r="M36" s="92"/>
      <c r="N36" s="92"/>
    </row>
    <row r="37" spans="1:14" x14ac:dyDescent="0.3">
      <c r="A37" s="66" t="s">
        <v>833</v>
      </c>
      <c r="B37" s="93" t="s">
        <v>146</v>
      </c>
      <c r="C37" s="193">
        <f>SUM(C22:C36)</f>
        <v>0</v>
      </c>
      <c r="D37" s="91">
        <f>SUM(D22:D36)</f>
        <v>0</v>
      </c>
      <c r="E37" s="103"/>
      <c r="F37" s="204">
        <f>SUM(F22:F36)</f>
        <v>0</v>
      </c>
      <c r="G37" s="204">
        <f>SUM(G22:G36)</f>
        <v>0</v>
      </c>
      <c r="H37"/>
      <c r="I37" s="93"/>
      <c r="J37" s="83"/>
      <c r="K37" s="83"/>
      <c r="L37" s="103"/>
      <c r="M37" s="94"/>
      <c r="N37" s="94"/>
    </row>
    <row r="38" spans="1:14" x14ac:dyDescent="0.3">
      <c r="A38" s="85"/>
      <c r="B38" s="86" t="s">
        <v>834</v>
      </c>
      <c r="C38" s="85" t="s">
        <v>111</v>
      </c>
      <c r="D38" s="85"/>
      <c r="E38" s="87"/>
      <c r="F38" s="85" t="s">
        <v>814</v>
      </c>
      <c r="G38" s="85"/>
      <c r="H38"/>
      <c r="I38" s="116"/>
      <c r="J38" s="80"/>
      <c r="K38" s="80"/>
      <c r="L38" s="72"/>
      <c r="M38" s="80"/>
      <c r="N38" s="80"/>
    </row>
    <row r="39" spans="1:14" x14ac:dyDescent="0.3">
      <c r="A39" s="66" t="s">
        <v>835</v>
      </c>
      <c r="B39" s="83" t="s">
        <v>836</v>
      </c>
      <c r="C39" s="191" t="s">
        <v>83</v>
      </c>
      <c r="E39" s="118"/>
      <c r="F39" s="203" t="str">
        <f>IF($C$42=0,"",IF(C39="[for completion]","",C39/$C$42))</f>
        <v/>
      </c>
      <c r="G39" s="91"/>
      <c r="H39"/>
      <c r="I39" s="83"/>
      <c r="L39" s="118"/>
      <c r="M39" s="92"/>
      <c r="N39" s="91"/>
    </row>
    <row r="40" spans="1:14" x14ac:dyDescent="0.3">
      <c r="A40" s="66" t="s">
        <v>837</v>
      </c>
      <c r="B40" s="83" t="s">
        <v>838</v>
      </c>
      <c r="C40" s="191" t="s">
        <v>83</v>
      </c>
      <c r="E40" s="118"/>
      <c r="F40" s="203" t="str">
        <f>IF($C$42=0,"",IF(C40="[for completion]","",C40/$C$42))</f>
        <v/>
      </c>
      <c r="G40" s="91"/>
      <c r="H40"/>
      <c r="I40" s="83"/>
      <c r="L40" s="118"/>
      <c r="M40" s="92"/>
      <c r="N40" s="91"/>
    </row>
    <row r="41" spans="1:14" x14ac:dyDescent="0.3">
      <c r="A41" s="66" t="s">
        <v>839</v>
      </c>
      <c r="B41" s="83" t="s">
        <v>144</v>
      </c>
      <c r="C41" s="191" t="s">
        <v>83</v>
      </c>
      <c r="E41" s="103"/>
      <c r="F41" s="203" t="str">
        <f>IF($C$42=0,"",IF(C41="[for completion]","",C41/$C$42))</f>
        <v/>
      </c>
      <c r="G41" s="91"/>
      <c r="H41"/>
      <c r="I41" s="83"/>
      <c r="L41" s="103"/>
      <c r="M41" s="92"/>
      <c r="N41" s="91"/>
    </row>
    <row r="42" spans="1:14" x14ac:dyDescent="0.3">
      <c r="A42" s="66" t="s">
        <v>840</v>
      </c>
      <c r="B42" s="93" t="s">
        <v>146</v>
      </c>
      <c r="C42" s="193">
        <f>SUM(C39:C41)</f>
        <v>0</v>
      </c>
      <c r="D42" s="83"/>
      <c r="E42" s="103"/>
      <c r="F42" s="204">
        <f>SUM(F39:F41)</f>
        <v>0</v>
      </c>
      <c r="G42" s="91"/>
      <c r="H42"/>
      <c r="I42" s="83"/>
      <c r="L42" s="103"/>
      <c r="M42" s="92"/>
      <c r="N42" s="91"/>
    </row>
    <row r="43" spans="1:14" outlineLevel="1" x14ac:dyDescent="0.3">
      <c r="A43" s="66" t="s">
        <v>841</v>
      </c>
      <c r="B43" s="93"/>
      <c r="C43" s="83"/>
      <c r="D43" s="83"/>
      <c r="E43" s="103"/>
      <c r="F43" s="94"/>
      <c r="G43" s="91"/>
      <c r="H43"/>
      <c r="I43" s="83"/>
      <c r="L43" s="103"/>
      <c r="M43" s="92"/>
      <c r="N43" s="91"/>
    </row>
    <row r="44" spans="1:14" outlineLevel="1" x14ac:dyDescent="0.3">
      <c r="A44" s="66" t="s">
        <v>842</v>
      </c>
      <c r="B44" s="93"/>
      <c r="C44" s="83"/>
      <c r="D44" s="83"/>
      <c r="E44" s="103"/>
      <c r="F44" s="94"/>
      <c r="G44" s="91"/>
      <c r="H44"/>
      <c r="I44" s="83"/>
      <c r="L44" s="103"/>
      <c r="M44" s="92"/>
      <c r="N44" s="91"/>
    </row>
    <row r="45" spans="1:14" outlineLevel="1" x14ac:dyDescent="0.3">
      <c r="A45" s="66" t="s">
        <v>843</v>
      </c>
      <c r="B45" s="83"/>
      <c r="E45" s="103"/>
      <c r="F45" s="92"/>
      <c r="G45" s="91"/>
      <c r="H45"/>
      <c r="I45" s="83"/>
      <c r="L45" s="103"/>
      <c r="M45" s="92"/>
      <c r="N45" s="91"/>
    </row>
    <row r="46" spans="1:14" outlineLevel="1" x14ac:dyDescent="0.3">
      <c r="A46" s="66" t="s">
        <v>844</v>
      </c>
      <c r="B46" s="83"/>
      <c r="E46" s="103"/>
      <c r="F46" s="92"/>
      <c r="G46" s="91"/>
      <c r="H46"/>
      <c r="I46" s="83"/>
      <c r="L46" s="103"/>
      <c r="M46" s="92"/>
      <c r="N46" s="91"/>
    </row>
    <row r="47" spans="1:14" outlineLevel="1" x14ac:dyDescent="0.3">
      <c r="A47" s="66" t="s">
        <v>845</v>
      </c>
      <c r="B47" s="83"/>
      <c r="E47" s="103"/>
      <c r="F47" s="92"/>
      <c r="G47" s="91"/>
      <c r="H47"/>
      <c r="I47" s="83"/>
      <c r="L47" s="103"/>
      <c r="M47" s="92"/>
      <c r="N47" s="91"/>
    </row>
    <row r="48" spans="1:14" ht="15" customHeight="1" x14ac:dyDescent="0.3">
      <c r="A48" s="85"/>
      <c r="B48" s="86" t="s">
        <v>508</v>
      </c>
      <c r="C48" s="85" t="s">
        <v>814</v>
      </c>
      <c r="D48" s="85"/>
      <c r="E48" s="87"/>
      <c r="F48" s="88"/>
      <c r="G48" s="88"/>
      <c r="H48"/>
      <c r="I48" s="116"/>
      <c r="J48" s="80"/>
      <c r="K48" s="80"/>
      <c r="L48" s="72"/>
      <c r="M48" s="99"/>
      <c r="N48" s="99"/>
    </row>
    <row r="49" spans="1:14" x14ac:dyDescent="0.3">
      <c r="A49" s="66" t="s">
        <v>846</v>
      </c>
      <c r="B49" s="115" t="s">
        <v>510</v>
      </c>
      <c r="C49" s="185">
        <f>SUM(C50:C76)</f>
        <v>0</v>
      </c>
      <c r="G49" s="66"/>
      <c r="H49"/>
      <c r="I49" s="72"/>
      <c r="N49" s="66"/>
    </row>
    <row r="50" spans="1:14" x14ac:dyDescent="0.3">
      <c r="A50" s="66" t="s">
        <v>847</v>
      </c>
      <c r="B50" s="66" t="s">
        <v>512</v>
      </c>
      <c r="C50" s="185" t="s">
        <v>83</v>
      </c>
      <c r="G50" s="66"/>
      <c r="H50"/>
      <c r="N50" s="66"/>
    </row>
    <row r="51" spans="1:14" x14ac:dyDescent="0.3">
      <c r="A51" s="66" t="s">
        <v>848</v>
      </c>
      <c r="B51" s="66" t="s">
        <v>514</v>
      </c>
      <c r="C51" s="185" t="s">
        <v>83</v>
      </c>
      <c r="G51" s="66"/>
      <c r="H51"/>
      <c r="N51" s="66"/>
    </row>
    <row r="52" spans="1:14" x14ac:dyDescent="0.3">
      <c r="A52" s="66" t="s">
        <v>849</v>
      </c>
      <c r="B52" s="66" t="s">
        <v>516</v>
      </c>
      <c r="C52" s="185" t="s">
        <v>83</v>
      </c>
      <c r="G52" s="66"/>
      <c r="H52"/>
      <c r="N52" s="66"/>
    </row>
    <row r="53" spans="1:14" x14ac:dyDescent="0.3">
      <c r="A53" s="66" t="s">
        <v>850</v>
      </c>
      <c r="B53" s="66" t="s">
        <v>518</v>
      </c>
      <c r="C53" s="185" t="s">
        <v>83</v>
      </c>
      <c r="G53" s="66"/>
      <c r="H53"/>
      <c r="N53" s="66"/>
    </row>
    <row r="54" spans="1:14" x14ac:dyDescent="0.3">
      <c r="A54" s="66" t="s">
        <v>851</v>
      </c>
      <c r="B54" s="66" t="s">
        <v>520</v>
      </c>
      <c r="C54" s="185" t="s">
        <v>83</v>
      </c>
      <c r="G54" s="66"/>
      <c r="H54"/>
      <c r="N54" s="66"/>
    </row>
    <row r="55" spans="1:14" x14ac:dyDescent="0.3">
      <c r="A55" s="66" t="s">
        <v>852</v>
      </c>
      <c r="B55" s="66" t="s">
        <v>2313</v>
      </c>
      <c r="C55" s="185" t="s">
        <v>83</v>
      </c>
      <c r="G55" s="66"/>
      <c r="H55"/>
      <c r="N55" s="66"/>
    </row>
    <row r="56" spans="1:14" x14ac:dyDescent="0.3">
      <c r="A56" s="66" t="s">
        <v>853</v>
      </c>
      <c r="B56" s="66" t="s">
        <v>523</v>
      </c>
      <c r="C56" s="185" t="s">
        <v>83</v>
      </c>
      <c r="G56" s="66"/>
      <c r="H56"/>
      <c r="N56" s="66"/>
    </row>
    <row r="57" spans="1:14" x14ac:dyDescent="0.3">
      <c r="A57" s="66" t="s">
        <v>854</v>
      </c>
      <c r="B57" s="66" t="s">
        <v>525</v>
      </c>
      <c r="C57" s="185" t="s">
        <v>83</v>
      </c>
      <c r="G57" s="66"/>
      <c r="H57"/>
      <c r="N57" s="66"/>
    </row>
    <row r="58" spans="1:14" x14ac:dyDescent="0.3">
      <c r="A58" s="66" t="s">
        <v>855</v>
      </c>
      <c r="B58" s="66" t="s">
        <v>527</v>
      </c>
      <c r="C58" s="185" t="s">
        <v>83</v>
      </c>
      <c r="G58" s="66"/>
      <c r="H58"/>
      <c r="N58" s="66"/>
    </row>
    <row r="59" spans="1:14" x14ac:dyDescent="0.3">
      <c r="A59" s="66" t="s">
        <v>856</v>
      </c>
      <c r="B59" s="66" t="s">
        <v>529</v>
      </c>
      <c r="C59" s="185" t="s">
        <v>83</v>
      </c>
      <c r="G59" s="66"/>
      <c r="H59"/>
      <c r="N59" s="66"/>
    </row>
    <row r="60" spans="1:14" x14ac:dyDescent="0.3">
      <c r="A60" s="66" t="s">
        <v>857</v>
      </c>
      <c r="B60" s="66" t="s">
        <v>531</v>
      </c>
      <c r="C60" s="185" t="s">
        <v>83</v>
      </c>
      <c r="G60" s="66"/>
      <c r="H60"/>
      <c r="N60" s="66"/>
    </row>
    <row r="61" spans="1:14" x14ac:dyDescent="0.3">
      <c r="A61" s="66" t="s">
        <v>858</v>
      </c>
      <c r="B61" s="66" t="s">
        <v>533</v>
      </c>
      <c r="C61" s="185" t="s">
        <v>83</v>
      </c>
      <c r="G61" s="66"/>
      <c r="H61"/>
      <c r="N61" s="66"/>
    </row>
    <row r="62" spans="1:14" x14ac:dyDescent="0.3">
      <c r="A62" s="66" t="s">
        <v>859</v>
      </c>
      <c r="B62" s="66" t="s">
        <v>535</v>
      </c>
      <c r="C62" s="185" t="s">
        <v>83</v>
      </c>
      <c r="G62" s="66"/>
      <c r="H62"/>
      <c r="N62" s="66"/>
    </row>
    <row r="63" spans="1:14" x14ac:dyDescent="0.3">
      <c r="A63" s="66" t="s">
        <v>860</v>
      </c>
      <c r="B63" s="66" t="s">
        <v>537</v>
      </c>
      <c r="C63" s="185" t="s">
        <v>83</v>
      </c>
      <c r="G63" s="66"/>
      <c r="H63"/>
      <c r="N63" s="66"/>
    </row>
    <row r="64" spans="1:14" x14ac:dyDescent="0.3">
      <c r="A64" s="66" t="s">
        <v>861</v>
      </c>
      <c r="B64" s="66" t="s">
        <v>539</v>
      </c>
      <c r="C64" s="185" t="s">
        <v>83</v>
      </c>
      <c r="G64" s="66"/>
      <c r="H64"/>
      <c r="N64" s="66"/>
    </row>
    <row r="65" spans="1:14" x14ac:dyDescent="0.3">
      <c r="A65" s="66" t="s">
        <v>862</v>
      </c>
      <c r="B65" s="66" t="s">
        <v>3</v>
      </c>
      <c r="C65" s="185" t="s">
        <v>83</v>
      </c>
      <c r="G65" s="66"/>
      <c r="H65"/>
      <c r="N65" s="66"/>
    </row>
    <row r="66" spans="1:14" x14ac:dyDescent="0.3">
      <c r="A66" s="66" t="s">
        <v>863</v>
      </c>
      <c r="B66" s="66" t="s">
        <v>542</v>
      </c>
      <c r="C66" s="185" t="s">
        <v>83</v>
      </c>
      <c r="G66" s="66"/>
      <c r="H66"/>
      <c r="N66" s="66"/>
    </row>
    <row r="67" spans="1:14" x14ac:dyDescent="0.3">
      <c r="A67" s="66" t="s">
        <v>864</v>
      </c>
      <c r="B67" s="66" t="s">
        <v>544</v>
      </c>
      <c r="C67" s="185" t="s">
        <v>83</v>
      </c>
      <c r="G67" s="66"/>
      <c r="H67"/>
      <c r="N67" s="66"/>
    </row>
    <row r="68" spans="1:14" x14ac:dyDescent="0.3">
      <c r="A68" s="66" t="s">
        <v>865</v>
      </c>
      <c r="B68" s="66" t="s">
        <v>546</v>
      </c>
      <c r="C68" s="185" t="s">
        <v>83</v>
      </c>
      <c r="G68" s="66"/>
      <c r="H68"/>
      <c r="N68" s="66"/>
    </row>
    <row r="69" spans="1:14" x14ac:dyDescent="0.3">
      <c r="A69" s="281" t="s">
        <v>866</v>
      </c>
      <c r="B69" s="66" t="s">
        <v>548</v>
      </c>
      <c r="C69" s="185" t="s">
        <v>83</v>
      </c>
      <c r="G69" s="66"/>
      <c r="H69"/>
      <c r="N69" s="66"/>
    </row>
    <row r="70" spans="1:14" x14ac:dyDescent="0.3">
      <c r="A70" s="281" t="s">
        <v>867</v>
      </c>
      <c r="B70" s="66" t="s">
        <v>550</v>
      </c>
      <c r="C70" s="185" t="s">
        <v>83</v>
      </c>
      <c r="G70" s="66"/>
      <c r="H70"/>
      <c r="N70" s="66"/>
    </row>
    <row r="71" spans="1:14" x14ac:dyDescent="0.3">
      <c r="A71" s="281" t="s">
        <v>868</v>
      </c>
      <c r="B71" s="66" t="s">
        <v>552</v>
      </c>
      <c r="C71" s="185" t="s">
        <v>83</v>
      </c>
      <c r="G71" s="66"/>
      <c r="H71"/>
      <c r="N71" s="66"/>
    </row>
    <row r="72" spans="1:14" x14ac:dyDescent="0.3">
      <c r="A72" s="281" t="s">
        <v>869</v>
      </c>
      <c r="B72" s="66" t="s">
        <v>554</v>
      </c>
      <c r="C72" s="185" t="s">
        <v>83</v>
      </c>
      <c r="G72" s="66"/>
      <c r="H72"/>
      <c r="N72" s="66"/>
    </row>
    <row r="73" spans="1:14" x14ac:dyDescent="0.3">
      <c r="A73" s="281" t="s">
        <v>870</v>
      </c>
      <c r="B73" s="66" t="s">
        <v>556</v>
      </c>
      <c r="C73" s="185" t="s">
        <v>83</v>
      </c>
      <c r="G73" s="66"/>
      <c r="H73"/>
      <c r="N73" s="66"/>
    </row>
    <row r="74" spans="1:14" x14ac:dyDescent="0.3">
      <c r="A74" s="281" t="s">
        <v>871</v>
      </c>
      <c r="B74" s="66" t="s">
        <v>558</v>
      </c>
      <c r="C74" s="185" t="s">
        <v>83</v>
      </c>
      <c r="G74" s="66"/>
      <c r="H74"/>
      <c r="N74" s="66"/>
    </row>
    <row r="75" spans="1:14" x14ac:dyDescent="0.3">
      <c r="A75" s="281" t="s">
        <v>872</v>
      </c>
      <c r="B75" s="66" t="s">
        <v>560</v>
      </c>
      <c r="C75" s="185" t="s">
        <v>83</v>
      </c>
      <c r="G75" s="66"/>
      <c r="H75"/>
      <c r="N75" s="66"/>
    </row>
    <row r="76" spans="1:14" x14ac:dyDescent="0.3">
      <c r="A76" s="281" t="s">
        <v>873</v>
      </c>
      <c r="B76" s="66" t="s">
        <v>6</v>
      </c>
      <c r="C76" s="185" t="s">
        <v>83</v>
      </c>
      <c r="G76" s="66"/>
      <c r="H76"/>
      <c r="N76" s="66"/>
    </row>
    <row r="77" spans="1:14" x14ac:dyDescent="0.3">
      <c r="A77" s="281" t="s">
        <v>874</v>
      </c>
      <c r="B77" s="115" t="s">
        <v>303</v>
      </c>
      <c r="C77" s="185">
        <f>SUM(C78:C80)</f>
        <v>0</v>
      </c>
      <c r="G77" s="66"/>
      <c r="H77"/>
      <c r="I77" s="72"/>
      <c r="N77" s="66"/>
    </row>
    <row r="78" spans="1:14" x14ac:dyDescent="0.3">
      <c r="A78" s="281" t="s">
        <v>875</v>
      </c>
      <c r="B78" s="66" t="s">
        <v>566</v>
      </c>
      <c r="C78" s="185" t="s">
        <v>83</v>
      </c>
      <c r="G78" s="66"/>
      <c r="H78"/>
      <c r="N78" s="66"/>
    </row>
    <row r="79" spans="1:14" x14ac:dyDescent="0.3">
      <c r="A79" s="281" t="s">
        <v>876</v>
      </c>
      <c r="B79" s="66" t="s">
        <v>568</v>
      </c>
      <c r="C79" s="185" t="s">
        <v>83</v>
      </c>
      <c r="G79" s="66"/>
      <c r="H79"/>
      <c r="N79" s="66"/>
    </row>
    <row r="80" spans="1:14" x14ac:dyDescent="0.3">
      <c r="A80" s="281" t="s">
        <v>877</v>
      </c>
      <c r="B80" s="66" t="s">
        <v>2</v>
      </c>
      <c r="C80" s="185" t="s">
        <v>83</v>
      </c>
      <c r="G80" s="66"/>
      <c r="H80"/>
      <c r="N80" s="66"/>
    </row>
    <row r="81" spans="1:14" x14ac:dyDescent="0.3">
      <c r="A81" s="281" t="s">
        <v>878</v>
      </c>
      <c r="B81" s="115" t="s">
        <v>144</v>
      </c>
      <c r="C81" s="185">
        <f>SUM(C82:C92)</f>
        <v>0</v>
      </c>
      <c r="G81" s="66"/>
      <c r="H81"/>
      <c r="I81" s="72"/>
      <c r="N81" s="66"/>
    </row>
    <row r="82" spans="1:14" x14ac:dyDescent="0.3">
      <c r="A82" s="281" t="s">
        <v>879</v>
      </c>
      <c r="B82" s="83" t="s">
        <v>305</v>
      </c>
      <c r="C82" s="185" t="s">
        <v>83</v>
      </c>
      <c r="G82" s="66"/>
      <c r="H82"/>
      <c r="I82" s="83"/>
      <c r="N82" s="66"/>
    </row>
    <row r="83" spans="1:14" x14ac:dyDescent="0.3">
      <c r="A83" s="281" t="s">
        <v>880</v>
      </c>
      <c r="B83" s="281" t="s">
        <v>563</v>
      </c>
      <c r="C83" s="185" t="s">
        <v>83</v>
      </c>
      <c r="D83" s="281"/>
      <c r="E83" s="281"/>
      <c r="F83" s="281"/>
      <c r="G83" s="281"/>
      <c r="H83" s="264"/>
      <c r="I83" s="267"/>
      <c r="J83" s="281"/>
      <c r="K83" s="281"/>
      <c r="L83" s="281"/>
      <c r="M83" s="281"/>
      <c r="N83" s="281"/>
    </row>
    <row r="84" spans="1:14" x14ac:dyDescent="0.3">
      <c r="A84" s="281" t="s">
        <v>881</v>
      </c>
      <c r="B84" s="83" t="s">
        <v>307</v>
      </c>
      <c r="C84" s="185" t="s">
        <v>83</v>
      </c>
      <c r="G84" s="66"/>
      <c r="H84"/>
      <c r="I84" s="83"/>
      <c r="N84" s="66"/>
    </row>
    <row r="85" spans="1:14" x14ac:dyDescent="0.3">
      <c r="A85" s="281" t="s">
        <v>882</v>
      </c>
      <c r="B85" s="83" t="s">
        <v>309</v>
      </c>
      <c r="C85" s="185" t="s">
        <v>83</v>
      </c>
      <c r="G85" s="66"/>
      <c r="H85"/>
      <c r="I85" s="83"/>
      <c r="N85" s="66"/>
    </row>
    <row r="86" spans="1:14" x14ac:dyDescent="0.3">
      <c r="A86" s="281" t="s">
        <v>883</v>
      </c>
      <c r="B86" s="83" t="s">
        <v>12</v>
      </c>
      <c r="C86" s="185" t="s">
        <v>83</v>
      </c>
      <c r="G86" s="66"/>
      <c r="H86"/>
      <c r="I86" s="83"/>
      <c r="N86" s="66"/>
    </row>
    <row r="87" spans="1:14" x14ac:dyDescent="0.3">
      <c r="A87" s="281" t="s">
        <v>884</v>
      </c>
      <c r="B87" s="83" t="s">
        <v>312</v>
      </c>
      <c r="C87" s="185" t="s">
        <v>83</v>
      </c>
      <c r="G87" s="66"/>
      <c r="H87"/>
      <c r="I87" s="83"/>
      <c r="N87" s="66"/>
    </row>
    <row r="88" spans="1:14" x14ac:dyDescent="0.3">
      <c r="A88" s="281" t="s">
        <v>885</v>
      </c>
      <c r="B88" s="83" t="s">
        <v>314</v>
      </c>
      <c r="C88" s="185" t="s">
        <v>83</v>
      </c>
      <c r="G88" s="66"/>
      <c r="H88"/>
      <c r="I88" s="83"/>
      <c r="N88" s="66"/>
    </row>
    <row r="89" spans="1:14" x14ac:dyDescent="0.3">
      <c r="A89" s="281" t="s">
        <v>886</v>
      </c>
      <c r="B89" s="83" t="s">
        <v>316</v>
      </c>
      <c r="C89" s="185" t="s">
        <v>83</v>
      </c>
      <c r="G89" s="66"/>
      <c r="H89"/>
      <c r="I89" s="83"/>
      <c r="N89" s="66"/>
    </row>
    <row r="90" spans="1:14" x14ac:dyDescent="0.3">
      <c r="A90" s="281" t="s">
        <v>887</v>
      </c>
      <c r="B90" s="83" t="s">
        <v>318</v>
      </c>
      <c r="C90" s="185" t="s">
        <v>83</v>
      </c>
      <c r="G90" s="66"/>
      <c r="H90"/>
      <c r="I90" s="83"/>
      <c r="N90" s="66"/>
    </row>
    <row r="91" spans="1:14" x14ac:dyDescent="0.3">
      <c r="A91" s="281" t="s">
        <v>888</v>
      </c>
      <c r="B91" s="83" t="s">
        <v>320</v>
      </c>
      <c r="C91" s="185" t="s">
        <v>83</v>
      </c>
      <c r="G91" s="66"/>
      <c r="H91"/>
      <c r="I91" s="83"/>
      <c r="N91" s="66"/>
    </row>
    <row r="92" spans="1:14" x14ac:dyDescent="0.3">
      <c r="A92" s="281" t="s">
        <v>889</v>
      </c>
      <c r="B92" s="83" t="s">
        <v>144</v>
      </c>
      <c r="C92" s="185" t="s">
        <v>83</v>
      </c>
      <c r="G92" s="66"/>
      <c r="H92"/>
      <c r="I92" s="83"/>
      <c r="N92" s="66"/>
    </row>
    <row r="93" spans="1:14" outlineLevel="1" x14ac:dyDescent="0.3">
      <c r="A93" s="66" t="s">
        <v>890</v>
      </c>
      <c r="B93" s="95" t="s">
        <v>148</v>
      </c>
      <c r="C93" s="185"/>
      <c r="G93" s="66"/>
      <c r="H93"/>
      <c r="I93" s="83"/>
      <c r="N93" s="66"/>
    </row>
    <row r="94" spans="1:14" outlineLevel="1" x14ac:dyDescent="0.3">
      <c r="A94" s="66" t="s">
        <v>891</v>
      </c>
      <c r="B94" s="95" t="s">
        <v>148</v>
      </c>
      <c r="C94" s="185"/>
      <c r="G94" s="66"/>
      <c r="H94"/>
      <c r="I94" s="83"/>
      <c r="N94" s="66"/>
    </row>
    <row r="95" spans="1:14" outlineLevel="1" x14ac:dyDescent="0.3">
      <c r="A95" s="66" t="s">
        <v>892</v>
      </c>
      <c r="B95" s="95" t="s">
        <v>148</v>
      </c>
      <c r="C95" s="185"/>
      <c r="G95" s="66"/>
      <c r="H95"/>
      <c r="I95" s="83"/>
      <c r="N95" s="66"/>
    </row>
    <row r="96" spans="1:14" outlineLevel="1" x14ac:dyDescent="0.3">
      <c r="A96" s="66" t="s">
        <v>893</v>
      </c>
      <c r="B96" s="95" t="s">
        <v>148</v>
      </c>
      <c r="C96" s="185"/>
      <c r="G96" s="66"/>
      <c r="H96"/>
      <c r="I96" s="83"/>
      <c r="N96" s="66"/>
    </row>
    <row r="97" spans="1:14" outlineLevel="1" x14ac:dyDescent="0.3">
      <c r="A97" s="66" t="s">
        <v>894</v>
      </c>
      <c r="B97" s="95" t="s">
        <v>148</v>
      </c>
      <c r="C97" s="185"/>
      <c r="G97" s="66"/>
      <c r="H97"/>
      <c r="I97" s="83"/>
      <c r="N97" s="66"/>
    </row>
    <row r="98" spans="1:14" outlineLevel="1" x14ac:dyDescent="0.3">
      <c r="A98" s="66" t="s">
        <v>895</v>
      </c>
      <c r="B98" s="95" t="s">
        <v>148</v>
      </c>
      <c r="C98" s="185"/>
      <c r="G98" s="66"/>
      <c r="H98"/>
      <c r="I98" s="83"/>
      <c r="N98" s="66"/>
    </row>
    <row r="99" spans="1:14" outlineLevel="1" x14ac:dyDescent="0.3">
      <c r="A99" s="66" t="s">
        <v>896</v>
      </c>
      <c r="B99" s="95" t="s">
        <v>148</v>
      </c>
      <c r="C99" s="185"/>
      <c r="G99" s="66"/>
      <c r="H99"/>
      <c r="I99" s="83"/>
      <c r="N99" s="66"/>
    </row>
    <row r="100" spans="1:14" outlineLevel="1" x14ac:dyDescent="0.3">
      <c r="A100" s="66" t="s">
        <v>897</v>
      </c>
      <c r="B100" s="95" t="s">
        <v>148</v>
      </c>
      <c r="C100" s="185"/>
      <c r="G100" s="66"/>
      <c r="H100"/>
      <c r="I100" s="83"/>
      <c r="N100" s="66"/>
    </row>
    <row r="101" spans="1:14" outlineLevel="1" x14ac:dyDescent="0.3">
      <c r="A101" s="66" t="s">
        <v>898</v>
      </c>
      <c r="B101" s="95" t="s">
        <v>148</v>
      </c>
      <c r="C101" s="185"/>
      <c r="G101" s="66"/>
      <c r="H101"/>
      <c r="I101" s="83"/>
      <c r="N101" s="66"/>
    </row>
    <row r="102" spans="1:14" outlineLevel="1" x14ac:dyDescent="0.3">
      <c r="A102" s="66" t="s">
        <v>899</v>
      </c>
      <c r="B102" s="95" t="s">
        <v>148</v>
      </c>
      <c r="C102" s="185"/>
      <c r="G102" s="66"/>
      <c r="H102"/>
      <c r="I102" s="83"/>
      <c r="N102" s="66"/>
    </row>
    <row r="103" spans="1:14" ht="15" customHeight="1" x14ac:dyDescent="0.3">
      <c r="A103" s="85"/>
      <c r="B103" s="197" t="s">
        <v>1563</v>
      </c>
      <c r="C103" s="186" t="s">
        <v>814</v>
      </c>
      <c r="D103" s="85"/>
      <c r="E103" s="87"/>
      <c r="F103" s="85"/>
      <c r="G103" s="88"/>
      <c r="H103"/>
      <c r="I103" s="116"/>
      <c r="J103" s="80"/>
      <c r="K103" s="80"/>
      <c r="L103" s="72"/>
      <c r="M103" s="80"/>
      <c r="N103" s="99"/>
    </row>
    <row r="104" spans="1:14" x14ac:dyDescent="0.3">
      <c r="A104" s="66" t="s">
        <v>900</v>
      </c>
      <c r="B104" s="83" t="s">
        <v>591</v>
      </c>
      <c r="C104" s="185" t="s">
        <v>83</v>
      </c>
      <c r="G104" s="66"/>
      <c r="H104"/>
      <c r="I104" s="83"/>
      <c r="N104" s="66"/>
    </row>
    <row r="105" spans="1:14" x14ac:dyDescent="0.3">
      <c r="A105" s="66" t="s">
        <v>901</v>
      </c>
      <c r="B105" s="83" t="s">
        <v>591</v>
      </c>
      <c r="C105" s="185" t="s">
        <v>83</v>
      </c>
      <c r="G105" s="66"/>
      <c r="H105"/>
      <c r="I105" s="83"/>
      <c r="N105" s="66"/>
    </row>
    <row r="106" spans="1:14" x14ac:dyDescent="0.3">
      <c r="A106" s="66" t="s">
        <v>902</v>
      </c>
      <c r="B106" s="83" t="s">
        <v>591</v>
      </c>
      <c r="C106" s="185" t="s">
        <v>83</v>
      </c>
      <c r="G106" s="66"/>
      <c r="H106"/>
      <c r="I106" s="83"/>
      <c r="N106" s="66"/>
    </row>
    <row r="107" spans="1:14" x14ac:dyDescent="0.3">
      <c r="A107" s="66" t="s">
        <v>903</v>
      </c>
      <c r="B107" s="83" t="s">
        <v>591</v>
      </c>
      <c r="C107" s="185" t="s">
        <v>83</v>
      </c>
      <c r="G107" s="66"/>
      <c r="H107"/>
      <c r="I107" s="83"/>
      <c r="N107" s="66"/>
    </row>
    <row r="108" spans="1:14" x14ac:dyDescent="0.3">
      <c r="A108" s="66" t="s">
        <v>904</v>
      </c>
      <c r="B108" s="83" t="s">
        <v>591</v>
      </c>
      <c r="C108" s="185" t="s">
        <v>83</v>
      </c>
      <c r="G108" s="66"/>
      <c r="H108"/>
      <c r="I108" s="83"/>
      <c r="N108" s="66"/>
    </row>
    <row r="109" spans="1:14" x14ac:dyDescent="0.3">
      <c r="A109" s="66" t="s">
        <v>905</v>
      </c>
      <c r="B109" s="83" t="s">
        <v>591</v>
      </c>
      <c r="C109" s="185" t="s">
        <v>83</v>
      </c>
      <c r="G109" s="66"/>
      <c r="H109"/>
      <c r="I109" s="83"/>
      <c r="N109" s="66"/>
    </row>
    <row r="110" spans="1:14" x14ac:dyDescent="0.3">
      <c r="A110" s="66" t="s">
        <v>906</v>
      </c>
      <c r="B110" s="83" t="s">
        <v>591</v>
      </c>
      <c r="C110" s="185" t="s">
        <v>83</v>
      </c>
      <c r="G110" s="66"/>
      <c r="H110"/>
      <c r="I110" s="83"/>
      <c r="N110" s="66"/>
    </row>
    <row r="111" spans="1:14" x14ac:dyDescent="0.3">
      <c r="A111" s="66" t="s">
        <v>907</v>
      </c>
      <c r="B111" s="83" t="s">
        <v>591</v>
      </c>
      <c r="C111" s="185" t="s">
        <v>83</v>
      </c>
      <c r="G111" s="66"/>
      <c r="H111"/>
      <c r="I111" s="83"/>
      <c r="N111" s="66"/>
    </row>
    <row r="112" spans="1:14" x14ac:dyDescent="0.3">
      <c r="A112" s="66" t="s">
        <v>908</v>
      </c>
      <c r="B112" s="83" t="s">
        <v>591</v>
      </c>
      <c r="C112" s="185" t="s">
        <v>83</v>
      </c>
      <c r="G112" s="66"/>
      <c r="H112"/>
      <c r="I112" s="83"/>
      <c r="N112" s="66"/>
    </row>
    <row r="113" spans="1:14" x14ac:dyDescent="0.3">
      <c r="A113" s="66" t="s">
        <v>909</v>
      </c>
      <c r="B113" s="83" t="s">
        <v>591</v>
      </c>
      <c r="C113" s="185" t="s">
        <v>83</v>
      </c>
      <c r="G113" s="66"/>
      <c r="H113"/>
      <c r="I113" s="83"/>
      <c r="N113" s="66"/>
    </row>
    <row r="114" spans="1:14" x14ac:dyDescent="0.3">
      <c r="A114" s="66" t="s">
        <v>910</v>
      </c>
      <c r="B114" s="83" t="s">
        <v>591</v>
      </c>
      <c r="C114" s="185" t="s">
        <v>83</v>
      </c>
      <c r="G114" s="66"/>
      <c r="H114"/>
      <c r="I114" s="83"/>
      <c r="N114" s="66"/>
    </row>
    <row r="115" spans="1:14" x14ac:dyDescent="0.3">
      <c r="A115" s="66" t="s">
        <v>911</v>
      </c>
      <c r="B115" s="83" t="s">
        <v>591</v>
      </c>
      <c r="C115" s="185" t="s">
        <v>83</v>
      </c>
      <c r="G115" s="66"/>
      <c r="H115"/>
      <c r="I115" s="83"/>
      <c r="N115" s="66"/>
    </row>
    <row r="116" spans="1:14" x14ac:dyDescent="0.3">
      <c r="A116" s="66" t="s">
        <v>912</v>
      </c>
      <c r="B116" s="83" t="s">
        <v>591</v>
      </c>
      <c r="C116" s="185" t="s">
        <v>83</v>
      </c>
      <c r="G116" s="66"/>
      <c r="H116"/>
      <c r="I116" s="83"/>
      <c r="N116" s="66"/>
    </row>
    <row r="117" spans="1:14" x14ac:dyDescent="0.3">
      <c r="A117" s="66" t="s">
        <v>913</v>
      </c>
      <c r="B117" s="83" t="s">
        <v>591</v>
      </c>
      <c r="C117" s="185" t="s">
        <v>83</v>
      </c>
      <c r="G117" s="66"/>
      <c r="H117"/>
      <c r="I117" s="83"/>
      <c r="N117" s="66"/>
    </row>
    <row r="118" spans="1:14" x14ac:dyDescent="0.3">
      <c r="A118" s="66" t="s">
        <v>914</v>
      </c>
      <c r="B118" s="83" t="s">
        <v>591</v>
      </c>
      <c r="C118" s="185" t="s">
        <v>83</v>
      </c>
      <c r="G118" s="66"/>
      <c r="H118"/>
      <c r="I118" s="83"/>
      <c r="N118" s="66"/>
    </row>
    <row r="119" spans="1:14" x14ac:dyDescent="0.3">
      <c r="A119" s="66" t="s">
        <v>915</v>
      </c>
      <c r="B119" s="83" t="s">
        <v>591</v>
      </c>
      <c r="C119" s="185" t="s">
        <v>83</v>
      </c>
      <c r="G119" s="66"/>
      <c r="H119"/>
      <c r="I119" s="83"/>
      <c r="N119" s="66"/>
    </row>
    <row r="120" spans="1:14" x14ac:dyDescent="0.3">
      <c r="A120" s="66" t="s">
        <v>916</v>
      </c>
      <c r="B120" s="83" t="s">
        <v>591</v>
      </c>
      <c r="C120" s="185" t="s">
        <v>83</v>
      </c>
      <c r="G120" s="66"/>
      <c r="H120"/>
      <c r="I120" s="83"/>
      <c r="N120" s="66"/>
    </row>
    <row r="121" spans="1:14" x14ac:dyDescent="0.3">
      <c r="A121" s="66" t="s">
        <v>917</v>
      </c>
      <c r="B121" s="83" t="s">
        <v>591</v>
      </c>
      <c r="C121" s="185" t="s">
        <v>83</v>
      </c>
      <c r="G121" s="66"/>
      <c r="H121"/>
      <c r="I121" s="83"/>
      <c r="N121" s="66"/>
    </row>
    <row r="122" spans="1:14" x14ac:dyDescent="0.3">
      <c r="A122" s="66" t="s">
        <v>918</v>
      </c>
      <c r="B122" s="83" t="s">
        <v>591</v>
      </c>
      <c r="C122" s="185" t="s">
        <v>83</v>
      </c>
      <c r="G122" s="66"/>
      <c r="H122"/>
      <c r="I122" s="83"/>
      <c r="N122" s="66"/>
    </row>
    <row r="123" spans="1:14" x14ac:dyDescent="0.3">
      <c r="A123" s="66" t="s">
        <v>919</v>
      </c>
      <c r="B123" s="83" t="s">
        <v>591</v>
      </c>
      <c r="C123" s="185" t="s">
        <v>83</v>
      </c>
      <c r="G123" s="66"/>
      <c r="H123"/>
      <c r="I123" s="83"/>
      <c r="N123" s="66"/>
    </row>
    <row r="124" spans="1:14" x14ac:dyDescent="0.3">
      <c r="A124" s="66" t="s">
        <v>920</v>
      </c>
      <c r="B124" s="83" t="s">
        <v>591</v>
      </c>
      <c r="C124" s="185" t="s">
        <v>83</v>
      </c>
      <c r="G124" s="66"/>
      <c r="H124"/>
      <c r="I124" s="83"/>
      <c r="N124" s="66"/>
    </row>
    <row r="125" spans="1:14" x14ac:dyDescent="0.3">
      <c r="A125" s="66" t="s">
        <v>921</v>
      </c>
      <c r="B125" s="83" t="s">
        <v>591</v>
      </c>
      <c r="C125" s="185" t="s">
        <v>83</v>
      </c>
      <c r="G125" s="66"/>
      <c r="H125"/>
      <c r="I125" s="83"/>
      <c r="N125" s="66"/>
    </row>
    <row r="126" spans="1:14" x14ac:dyDescent="0.3">
      <c r="A126" s="66" t="s">
        <v>922</v>
      </c>
      <c r="B126" s="83" t="s">
        <v>591</v>
      </c>
      <c r="C126" s="185" t="s">
        <v>83</v>
      </c>
      <c r="G126" s="66"/>
      <c r="H126"/>
      <c r="I126" s="83"/>
      <c r="N126" s="66"/>
    </row>
    <row r="127" spans="1:14" x14ac:dyDescent="0.3">
      <c r="A127" s="66" t="s">
        <v>923</v>
      </c>
      <c r="B127" s="83" t="s">
        <v>591</v>
      </c>
      <c r="C127" s="185" t="s">
        <v>83</v>
      </c>
      <c r="G127" s="66"/>
      <c r="H127"/>
      <c r="I127" s="83"/>
      <c r="N127" s="66"/>
    </row>
    <row r="128" spans="1:14" x14ac:dyDescent="0.3">
      <c r="A128" s="66" t="s">
        <v>924</v>
      </c>
      <c r="B128" s="83" t="s">
        <v>591</v>
      </c>
      <c r="C128" s="66" t="s">
        <v>83</v>
      </c>
      <c r="G128" s="66"/>
      <c r="H128"/>
      <c r="I128" s="83"/>
      <c r="N128" s="66"/>
    </row>
    <row r="129" spans="1:14" x14ac:dyDescent="0.3">
      <c r="A129" s="85"/>
      <c r="B129" s="86" t="s">
        <v>622</v>
      </c>
      <c r="C129" s="85" t="s">
        <v>814</v>
      </c>
      <c r="D129" s="85"/>
      <c r="E129" s="85"/>
      <c r="F129" s="88"/>
      <c r="G129" s="88"/>
      <c r="H129"/>
      <c r="I129" s="116"/>
      <c r="J129" s="80"/>
      <c r="K129" s="80"/>
      <c r="L129" s="80"/>
      <c r="M129" s="99"/>
      <c r="N129" s="99"/>
    </row>
    <row r="130" spans="1:14" x14ac:dyDescent="0.3">
      <c r="A130" s="66" t="s">
        <v>925</v>
      </c>
      <c r="B130" s="66" t="s">
        <v>624</v>
      </c>
      <c r="C130" s="185" t="s">
        <v>83</v>
      </c>
      <c r="D130"/>
      <c r="E130"/>
      <c r="F130"/>
      <c r="G130"/>
      <c r="H130"/>
      <c r="K130" s="108"/>
      <c r="L130" s="108"/>
      <c r="M130" s="108"/>
      <c r="N130" s="108"/>
    </row>
    <row r="131" spans="1:14" x14ac:dyDescent="0.3">
      <c r="A131" s="66" t="s">
        <v>926</v>
      </c>
      <c r="B131" s="66" t="s">
        <v>626</v>
      </c>
      <c r="C131" s="185" t="s">
        <v>83</v>
      </c>
      <c r="D131"/>
      <c r="E131"/>
      <c r="F131"/>
      <c r="G131"/>
      <c r="H131"/>
      <c r="K131" s="108"/>
      <c r="L131" s="108"/>
      <c r="M131" s="108"/>
      <c r="N131" s="108"/>
    </row>
    <row r="132" spans="1:14" x14ac:dyDescent="0.3">
      <c r="A132" s="66" t="s">
        <v>927</v>
      </c>
      <c r="B132" s="66" t="s">
        <v>144</v>
      </c>
      <c r="C132" s="185" t="s">
        <v>83</v>
      </c>
      <c r="D132"/>
      <c r="E132"/>
      <c r="F132"/>
      <c r="G132"/>
      <c r="H132"/>
      <c r="K132" s="108"/>
      <c r="L132" s="108"/>
      <c r="M132" s="108"/>
      <c r="N132" s="108"/>
    </row>
    <row r="133" spans="1:14" outlineLevel="1" x14ac:dyDescent="0.3">
      <c r="A133" s="66" t="s">
        <v>928</v>
      </c>
      <c r="C133" s="185"/>
      <c r="D133"/>
      <c r="E133"/>
      <c r="F133"/>
      <c r="G133"/>
      <c r="H133"/>
      <c r="K133" s="108"/>
      <c r="L133" s="108"/>
      <c r="M133" s="108"/>
      <c r="N133" s="108"/>
    </row>
    <row r="134" spans="1:14" outlineLevel="1" x14ac:dyDescent="0.3">
      <c r="A134" s="66" t="s">
        <v>929</v>
      </c>
      <c r="C134" s="185"/>
      <c r="D134"/>
      <c r="E134"/>
      <c r="F134"/>
      <c r="G134"/>
      <c r="H134"/>
      <c r="K134" s="108"/>
      <c r="L134" s="108"/>
      <c r="M134" s="108"/>
      <c r="N134" s="108"/>
    </row>
    <row r="135" spans="1:14" outlineLevel="1" x14ac:dyDescent="0.3">
      <c r="A135" s="66" t="s">
        <v>930</v>
      </c>
      <c r="C135" s="185"/>
      <c r="D135"/>
      <c r="E135"/>
      <c r="F135"/>
      <c r="G135"/>
      <c r="H135"/>
      <c r="K135" s="108"/>
      <c r="L135" s="108"/>
      <c r="M135" s="108"/>
      <c r="N135" s="108"/>
    </row>
    <row r="136" spans="1:14" outlineLevel="1" x14ac:dyDescent="0.3">
      <c r="A136" s="66" t="s">
        <v>931</v>
      </c>
      <c r="C136" s="185"/>
      <c r="D136"/>
      <c r="E136"/>
      <c r="F136"/>
      <c r="G136"/>
      <c r="H136"/>
      <c r="K136" s="108"/>
      <c r="L136" s="108"/>
      <c r="M136" s="108"/>
      <c r="N136" s="108"/>
    </row>
    <row r="137" spans="1:14" x14ac:dyDescent="0.3">
      <c r="A137" s="85"/>
      <c r="B137" s="86" t="s">
        <v>634</v>
      </c>
      <c r="C137" s="85" t="s">
        <v>814</v>
      </c>
      <c r="D137" s="85"/>
      <c r="E137" s="85"/>
      <c r="F137" s="88"/>
      <c r="G137" s="88"/>
      <c r="H137"/>
      <c r="I137" s="116"/>
      <c r="J137" s="80"/>
      <c r="K137" s="80"/>
      <c r="L137" s="80"/>
      <c r="M137" s="99"/>
      <c r="N137" s="99"/>
    </row>
    <row r="138" spans="1:14" x14ac:dyDescent="0.3">
      <c r="A138" s="66" t="s">
        <v>932</v>
      </c>
      <c r="B138" s="66" t="s">
        <v>636</v>
      </c>
      <c r="C138" s="185" t="s">
        <v>83</v>
      </c>
      <c r="D138" s="118"/>
      <c r="E138" s="118"/>
      <c r="F138" s="103"/>
      <c r="G138" s="91"/>
      <c r="H138"/>
      <c r="K138" s="118"/>
      <c r="L138" s="118"/>
      <c r="M138" s="103"/>
      <c r="N138" s="91"/>
    </row>
    <row r="139" spans="1:14" x14ac:dyDescent="0.3">
      <c r="A139" s="66" t="s">
        <v>933</v>
      </c>
      <c r="B139" s="66" t="s">
        <v>638</v>
      </c>
      <c r="C139" s="185" t="s">
        <v>83</v>
      </c>
      <c r="D139" s="118"/>
      <c r="E139" s="118"/>
      <c r="F139" s="103"/>
      <c r="G139" s="91"/>
      <c r="H139"/>
      <c r="K139" s="118"/>
      <c r="L139" s="118"/>
      <c r="M139" s="103"/>
      <c r="N139" s="91"/>
    </row>
    <row r="140" spans="1:14" x14ac:dyDescent="0.3">
      <c r="A140" s="66" t="s">
        <v>934</v>
      </c>
      <c r="B140" s="66" t="s">
        <v>144</v>
      </c>
      <c r="C140" s="185" t="s">
        <v>83</v>
      </c>
      <c r="D140" s="118"/>
      <c r="E140" s="118"/>
      <c r="F140" s="103"/>
      <c r="G140" s="91"/>
      <c r="H140"/>
      <c r="K140" s="118"/>
      <c r="L140" s="118"/>
      <c r="M140" s="103"/>
      <c r="N140" s="91"/>
    </row>
    <row r="141" spans="1:14" outlineLevel="1" x14ac:dyDescent="0.3">
      <c r="A141" s="66" t="s">
        <v>935</v>
      </c>
      <c r="C141" s="185"/>
      <c r="D141" s="118"/>
      <c r="E141" s="118"/>
      <c r="F141" s="103"/>
      <c r="G141" s="91"/>
      <c r="H141"/>
      <c r="K141" s="118"/>
      <c r="L141" s="118"/>
      <c r="M141" s="103"/>
      <c r="N141" s="91"/>
    </row>
    <row r="142" spans="1:14" outlineLevel="1" x14ac:dyDescent="0.3">
      <c r="A142" s="66" t="s">
        <v>936</v>
      </c>
      <c r="C142" s="185"/>
      <c r="D142" s="118"/>
      <c r="E142" s="118"/>
      <c r="F142" s="103"/>
      <c r="G142" s="91"/>
      <c r="H142"/>
      <c r="K142" s="118"/>
      <c r="L142" s="118"/>
      <c r="M142" s="103"/>
      <c r="N142" s="91"/>
    </row>
    <row r="143" spans="1:14" outlineLevel="1" x14ac:dyDescent="0.3">
      <c r="A143" s="66" t="s">
        <v>937</v>
      </c>
      <c r="C143" s="185"/>
      <c r="D143" s="118"/>
      <c r="E143" s="118"/>
      <c r="F143" s="103"/>
      <c r="G143" s="91"/>
      <c r="H143"/>
      <c r="K143" s="118"/>
      <c r="L143" s="118"/>
      <c r="M143" s="103"/>
      <c r="N143" s="91"/>
    </row>
    <row r="144" spans="1:14" outlineLevel="1" x14ac:dyDescent="0.3">
      <c r="A144" s="66" t="s">
        <v>938</v>
      </c>
      <c r="C144" s="185"/>
      <c r="D144" s="118"/>
      <c r="E144" s="118"/>
      <c r="F144" s="103"/>
      <c r="G144" s="91"/>
      <c r="H144"/>
      <c r="K144" s="118"/>
      <c r="L144" s="118"/>
      <c r="M144" s="103"/>
      <c r="N144" s="91"/>
    </row>
    <row r="145" spans="1:14" outlineLevel="1" x14ac:dyDescent="0.3">
      <c r="A145" s="66" t="s">
        <v>939</v>
      </c>
      <c r="C145" s="185"/>
      <c r="D145" s="118"/>
      <c r="E145" s="118"/>
      <c r="F145" s="103"/>
      <c r="G145" s="91"/>
      <c r="H145"/>
      <c r="K145" s="118"/>
      <c r="L145" s="118"/>
      <c r="M145" s="103"/>
      <c r="N145" s="91"/>
    </row>
    <row r="146" spans="1:14" outlineLevel="1" x14ac:dyDescent="0.3">
      <c r="A146" s="66" t="s">
        <v>940</v>
      </c>
      <c r="C146" s="185"/>
      <c r="D146" s="118"/>
      <c r="E146" s="118"/>
      <c r="F146" s="103"/>
      <c r="G146" s="91"/>
      <c r="H146"/>
      <c r="K146" s="118"/>
      <c r="L146" s="118"/>
      <c r="M146" s="103"/>
      <c r="N146" s="91"/>
    </row>
    <row r="147" spans="1:14" x14ac:dyDescent="0.3">
      <c r="A147" s="85"/>
      <c r="B147" s="86" t="s">
        <v>941</v>
      </c>
      <c r="C147" s="85" t="s">
        <v>111</v>
      </c>
      <c r="D147" s="85"/>
      <c r="E147" s="85"/>
      <c r="F147" s="85" t="s">
        <v>814</v>
      </c>
      <c r="G147" s="88"/>
      <c r="H147"/>
      <c r="I147" s="116"/>
      <c r="J147" s="80"/>
      <c r="K147" s="80"/>
      <c r="L147" s="80"/>
      <c r="M147" s="80"/>
      <c r="N147" s="99"/>
    </row>
    <row r="148" spans="1:14" x14ac:dyDescent="0.3">
      <c r="A148" s="66" t="s">
        <v>942</v>
      </c>
      <c r="B148" s="83" t="s">
        <v>943</v>
      </c>
      <c r="C148" s="191" t="s">
        <v>83</v>
      </c>
      <c r="D148" s="118"/>
      <c r="E148" s="118"/>
      <c r="F148" s="203" t="str">
        <f>IF($C$152=0,"",IF(C148="[for completion]","",C148/$C$152))</f>
        <v/>
      </c>
      <c r="G148" s="91"/>
      <c r="H148"/>
      <c r="I148" s="83"/>
      <c r="K148" s="118"/>
      <c r="L148" s="118"/>
      <c r="M148" s="92"/>
      <c r="N148" s="91"/>
    </row>
    <row r="149" spans="1:14" x14ac:dyDescent="0.3">
      <c r="A149" s="66" t="s">
        <v>944</v>
      </c>
      <c r="B149" s="83" t="s">
        <v>945</v>
      </c>
      <c r="C149" s="191" t="s">
        <v>83</v>
      </c>
      <c r="D149" s="118"/>
      <c r="E149" s="118"/>
      <c r="F149" s="203" t="str">
        <f>IF($C$152=0,"",IF(C149="[for completion]","",C149/$C$152))</f>
        <v/>
      </c>
      <c r="G149" s="91"/>
      <c r="H149"/>
      <c r="I149" s="83"/>
      <c r="K149" s="118"/>
      <c r="L149" s="118"/>
      <c r="M149" s="92"/>
      <c r="N149" s="91"/>
    </row>
    <row r="150" spans="1:14" x14ac:dyDescent="0.3">
      <c r="A150" s="66" t="s">
        <v>946</v>
      </c>
      <c r="B150" s="83" t="s">
        <v>947</v>
      </c>
      <c r="C150" s="191" t="s">
        <v>83</v>
      </c>
      <c r="D150" s="118"/>
      <c r="E150" s="118"/>
      <c r="F150" s="203" t="str">
        <f>IF($C$152=0,"",IF(C150="[for completion]","",C150/$C$152))</f>
        <v/>
      </c>
      <c r="G150" s="91"/>
      <c r="H150"/>
      <c r="I150" s="83"/>
      <c r="K150" s="118"/>
      <c r="L150" s="118"/>
      <c r="M150" s="92"/>
      <c r="N150" s="91"/>
    </row>
    <row r="151" spans="1:14" ht="15" customHeight="1" x14ac:dyDescent="0.3">
      <c r="A151" s="66" t="s">
        <v>948</v>
      </c>
      <c r="B151" s="83" t="s">
        <v>949</v>
      </c>
      <c r="C151" s="191" t="s">
        <v>83</v>
      </c>
      <c r="D151" s="118"/>
      <c r="E151" s="118"/>
      <c r="F151" s="203" t="str">
        <f>IF($C$152=0,"",IF(C151="[for completion]","",C151/$C$152))</f>
        <v/>
      </c>
      <c r="G151" s="91"/>
      <c r="H151"/>
      <c r="I151" s="83"/>
      <c r="K151" s="118"/>
      <c r="L151" s="118"/>
      <c r="M151" s="92"/>
      <c r="N151" s="91"/>
    </row>
    <row r="152" spans="1:14" ht="15" customHeight="1" x14ac:dyDescent="0.3">
      <c r="A152" s="66" t="s">
        <v>950</v>
      </c>
      <c r="B152" s="93" t="s">
        <v>146</v>
      </c>
      <c r="C152" s="193">
        <f>SUM(C148:C151)</f>
        <v>0</v>
      </c>
      <c r="D152" s="118"/>
      <c r="E152" s="118"/>
      <c r="F152" s="185">
        <f>SUM(F148:F151)</f>
        <v>0</v>
      </c>
      <c r="G152" s="91"/>
      <c r="H152"/>
      <c r="I152" s="83"/>
      <c r="K152" s="118"/>
      <c r="L152" s="118"/>
      <c r="M152" s="92"/>
      <c r="N152" s="91"/>
    </row>
    <row r="153" spans="1:14" ht="15" customHeight="1" outlineLevel="1" x14ac:dyDescent="0.3">
      <c r="A153" s="66" t="s">
        <v>951</v>
      </c>
      <c r="B153" s="95" t="s">
        <v>952</v>
      </c>
      <c r="D153" s="118"/>
      <c r="E153" s="118"/>
      <c r="F153" s="203" t="str">
        <f>IF($C$152=0,"",IF(C153="[for completion]","",C153/$C$152))</f>
        <v/>
      </c>
      <c r="G153" s="91"/>
      <c r="H153"/>
      <c r="I153" s="83"/>
      <c r="K153" s="118"/>
      <c r="L153" s="118"/>
      <c r="M153" s="92"/>
      <c r="N153" s="91"/>
    </row>
    <row r="154" spans="1:14" ht="15" customHeight="1" outlineLevel="1" x14ac:dyDescent="0.3">
      <c r="A154" s="66" t="s">
        <v>953</v>
      </c>
      <c r="B154" s="95" t="s">
        <v>954</v>
      </c>
      <c r="D154" s="118"/>
      <c r="E154" s="118"/>
      <c r="F154" s="203" t="str">
        <f t="shared" ref="F154:F159" si="2">IF($C$152=0,"",IF(C154="[for completion]","",C154/$C$152))</f>
        <v/>
      </c>
      <c r="G154" s="91"/>
      <c r="H154"/>
      <c r="I154" s="83"/>
      <c r="K154" s="118"/>
      <c r="L154" s="118"/>
      <c r="M154" s="92"/>
      <c r="N154" s="91"/>
    </row>
    <row r="155" spans="1:14" ht="15" customHeight="1" outlineLevel="1" x14ac:dyDescent="0.3">
      <c r="A155" s="66" t="s">
        <v>955</v>
      </c>
      <c r="B155" s="95" t="s">
        <v>956</v>
      </c>
      <c r="D155" s="118"/>
      <c r="E155" s="118"/>
      <c r="F155" s="203" t="str">
        <f t="shared" si="2"/>
        <v/>
      </c>
      <c r="G155" s="91"/>
      <c r="H155"/>
      <c r="I155" s="83"/>
      <c r="K155" s="118"/>
      <c r="L155" s="118"/>
      <c r="M155" s="92"/>
      <c r="N155" s="91"/>
    </row>
    <row r="156" spans="1:14" ht="15" customHeight="1" outlineLevel="1" x14ac:dyDescent="0.3">
      <c r="A156" s="66" t="s">
        <v>957</v>
      </c>
      <c r="B156" s="95" t="s">
        <v>958</v>
      </c>
      <c r="D156" s="118"/>
      <c r="E156" s="118"/>
      <c r="F156" s="203" t="str">
        <f t="shared" si="2"/>
        <v/>
      </c>
      <c r="G156" s="91"/>
      <c r="H156"/>
      <c r="I156" s="83"/>
      <c r="K156" s="118"/>
      <c r="L156" s="118"/>
      <c r="M156" s="92"/>
      <c r="N156" s="91"/>
    </row>
    <row r="157" spans="1:14" ht="15" customHeight="1" outlineLevel="1" x14ac:dyDescent="0.3">
      <c r="A157" s="66" t="s">
        <v>959</v>
      </c>
      <c r="B157" s="95" t="s">
        <v>960</v>
      </c>
      <c r="D157" s="118"/>
      <c r="E157" s="118"/>
      <c r="F157" s="203" t="str">
        <f t="shared" si="2"/>
        <v/>
      </c>
      <c r="G157" s="91"/>
      <c r="H157"/>
      <c r="I157" s="83"/>
      <c r="K157" s="118"/>
      <c r="L157" s="118"/>
      <c r="M157" s="92"/>
      <c r="N157" s="91"/>
    </row>
    <row r="158" spans="1:14" ht="15" customHeight="1" outlineLevel="1" x14ac:dyDescent="0.3">
      <c r="A158" s="66" t="s">
        <v>961</v>
      </c>
      <c r="B158" s="95" t="s">
        <v>962</v>
      </c>
      <c r="D158" s="118"/>
      <c r="E158" s="118"/>
      <c r="F158" s="203" t="str">
        <f t="shared" si="2"/>
        <v/>
      </c>
      <c r="G158" s="91"/>
      <c r="H158"/>
      <c r="I158" s="83"/>
      <c r="K158" s="118"/>
      <c r="L158" s="118"/>
      <c r="M158" s="92"/>
      <c r="N158" s="91"/>
    </row>
    <row r="159" spans="1:14" ht="15" customHeight="1" outlineLevel="1" x14ac:dyDescent="0.3">
      <c r="A159" s="66" t="s">
        <v>963</v>
      </c>
      <c r="B159" s="95" t="s">
        <v>964</v>
      </c>
      <c r="D159" s="118"/>
      <c r="E159" s="118"/>
      <c r="F159" s="203" t="str">
        <f t="shared" si="2"/>
        <v/>
      </c>
      <c r="G159" s="91"/>
      <c r="H159"/>
      <c r="I159" s="83"/>
      <c r="K159" s="118"/>
      <c r="L159" s="118"/>
      <c r="M159" s="92"/>
      <c r="N159" s="91"/>
    </row>
    <row r="160" spans="1:14" ht="15" customHeight="1" outlineLevel="1" x14ac:dyDescent="0.3">
      <c r="A160" s="66" t="s">
        <v>965</v>
      </c>
      <c r="B160" s="95"/>
      <c r="D160" s="118"/>
      <c r="E160" s="118"/>
      <c r="F160" s="92"/>
      <c r="G160" s="91"/>
      <c r="H160"/>
      <c r="I160" s="83"/>
      <c r="K160" s="118"/>
      <c r="L160" s="118"/>
      <c r="M160" s="92"/>
      <c r="N160" s="91"/>
    </row>
    <row r="161" spans="1:14" ht="15" customHeight="1" outlineLevel="1" x14ac:dyDescent="0.3">
      <c r="A161" s="66" t="s">
        <v>966</v>
      </c>
      <c r="B161" s="95"/>
      <c r="D161" s="118"/>
      <c r="E161" s="118"/>
      <c r="F161" s="92"/>
      <c r="G161" s="91"/>
      <c r="H161"/>
      <c r="I161" s="83"/>
      <c r="K161" s="118"/>
      <c r="L161" s="118"/>
      <c r="M161" s="92"/>
      <c r="N161" s="91"/>
    </row>
    <row r="162" spans="1:14" ht="15" customHeight="1" outlineLevel="1" x14ac:dyDescent="0.3">
      <c r="A162" s="66" t="s">
        <v>967</v>
      </c>
      <c r="B162" s="95"/>
      <c r="D162" s="118"/>
      <c r="E162" s="118"/>
      <c r="F162" s="92"/>
      <c r="G162" s="91"/>
      <c r="H162"/>
      <c r="I162" s="83"/>
      <c r="K162" s="118"/>
      <c r="L162" s="118"/>
      <c r="M162" s="92"/>
      <c r="N162" s="91"/>
    </row>
    <row r="163" spans="1:14" ht="15" customHeight="1" outlineLevel="1" x14ac:dyDescent="0.3">
      <c r="A163" s="66" t="s">
        <v>968</v>
      </c>
      <c r="B163" s="95"/>
      <c r="D163" s="118"/>
      <c r="E163" s="118"/>
      <c r="F163" s="92"/>
      <c r="G163" s="91"/>
      <c r="H163"/>
      <c r="I163" s="83"/>
      <c r="K163" s="118"/>
      <c r="L163" s="118"/>
      <c r="M163" s="92"/>
      <c r="N163" s="91"/>
    </row>
    <row r="164" spans="1:14" ht="15" customHeight="1" outlineLevel="1" x14ac:dyDescent="0.3">
      <c r="A164" s="66" t="s">
        <v>969</v>
      </c>
      <c r="B164" s="83"/>
      <c r="D164" s="118"/>
      <c r="E164" s="118"/>
      <c r="F164" s="92"/>
      <c r="G164" s="91"/>
      <c r="H164"/>
      <c r="I164" s="83"/>
      <c r="K164" s="118"/>
      <c r="L164" s="118"/>
      <c r="M164" s="92"/>
      <c r="N164" s="91"/>
    </row>
    <row r="165" spans="1:14" outlineLevel="1" x14ac:dyDescent="0.3">
      <c r="A165" s="66" t="s">
        <v>970</v>
      </c>
      <c r="B165" s="96"/>
      <c r="C165" s="96"/>
      <c r="D165" s="96"/>
      <c r="E165" s="96"/>
      <c r="F165" s="92"/>
      <c r="G165" s="91"/>
      <c r="H165"/>
      <c r="I165" s="93"/>
      <c r="J165" s="83"/>
      <c r="K165" s="118"/>
      <c r="L165" s="118"/>
      <c r="M165" s="103"/>
      <c r="N165" s="91"/>
    </row>
    <row r="166" spans="1:14" ht="15" customHeight="1" x14ac:dyDescent="0.3">
      <c r="A166" s="85"/>
      <c r="B166" s="86" t="s">
        <v>971</v>
      </c>
      <c r="C166" s="85"/>
      <c r="D166" s="85"/>
      <c r="E166" s="85"/>
      <c r="F166" s="88"/>
      <c r="G166" s="88"/>
      <c r="H166"/>
      <c r="I166" s="116"/>
      <c r="J166" s="80"/>
      <c r="K166" s="80"/>
      <c r="L166" s="80"/>
      <c r="M166" s="99"/>
      <c r="N166" s="99"/>
    </row>
    <row r="167" spans="1:14" x14ac:dyDescent="0.3">
      <c r="A167" s="66" t="s">
        <v>972</v>
      </c>
      <c r="B167" s="66" t="s">
        <v>663</v>
      </c>
      <c r="C167" s="185" t="s">
        <v>83</v>
      </c>
      <c r="D167"/>
      <c r="E167" s="64"/>
      <c r="F167" s="64"/>
      <c r="G167"/>
      <c r="H167"/>
      <c r="K167" s="108"/>
      <c r="L167" s="64"/>
      <c r="M167" s="64"/>
      <c r="N167" s="108"/>
    </row>
    <row r="168" spans="1:14" outlineLevel="1" x14ac:dyDescent="0.3">
      <c r="A168" s="66" t="s">
        <v>973</v>
      </c>
      <c r="D168"/>
      <c r="E168" s="64"/>
      <c r="F168" s="64"/>
      <c r="G168"/>
      <c r="H168"/>
      <c r="K168" s="108"/>
      <c r="L168" s="64"/>
      <c r="M168" s="64"/>
      <c r="N168" s="108"/>
    </row>
    <row r="169" spans="1:14" outlineLevel="1" x14ac:dyDescent="0.3">
      <c r="A169" s="66" t="s">
        <v>974</v>
      </c>
      <c r="D169"/>
      <c r="E169" s="64"/>
      <c r="F169" s="64"/>
      <c r="G169"/>
      <c r="H169"/>
      <c r="K169" s="108"/>
      <c r="L169" s="64"/>
      <c r="M169" s="64"/>
      <c r="N169" s="108"/>
    </row>
    <row r="170" spans="1:14" outlineLevel="1" x14ac:dyDescent="0.3">
      <c r="A170" s="66" t="s">
        <v>975</v>
      </c>
      <c r="D170"/>
      <c r="E170" s="64"/>
      <c r="F170" s="64"/>
      <c r="G170"/>
      <c r="H170"/>
      <c r="K170" s="108"/>
      <c r="L170" s="64"/>
      <c r="M170" s="64"/>
      <c r="N170" s="108"/>
    </row>
    <row r="171" spans="1:14" outlineLevel="1" x14ac:dyDescent="0.3">
      <c r="A171" s="66" t="s">
        <v>976</v>
      </c>
      <c r="D171"/>
      <c r="E171" s="64"/>
      <c r="F171" s="64"/>
      <c r="G171"/>
      <c r="H171"/>
      <c r="K171" s="108"/>
      <c r="L171" s="64"/>
      <c r="M171" s="64"/>
      <c r="N171" s="108"/>
    </row>
    <row r="172" spans="1:14" x14ac:dyDescent="0.3">
      <c r="A172" s="85"/>
      <c r="B172" s="86" t="s">
        <v>977</v>
      </c>
      <c r="C172" s="85" t="s">
        <v>814</v>
      </c>
      <c r="D172" s="85"/>
      <c r="E172" s="85"/>
      <c r="F172" s="88"/>
      <c r="G172" s="88"/>
      <c r="H172"/>
      <c r="I172" s="116"/>
      <c r="J172" s="80"/>
      <c r="K172" s="80"/>
      <c r="L172" s="80"/>
      <c r="M172" s="99"/>
      <c r="N172" s="99"/>
    </row>
    <row r="173" spans="1:14" ht="15" customHeight="1" x14ac:dyDescent="0.3">
      <c r="A173" s="66" t="s">
        <v>978</v>
      </c>
      <c r="B173" s="66" t="s">
        <v>979</v>
      </c>
      <c r="C173" s="185" t="s">
        <v>83</v>
      </c>
      <c r="D173"/>
      <c r="E173"/>
      <c r="F173"/>
      <c r="G173"/>
      <c r="H173"/>
      <c r="K173" s="108"/>
      <c r="L173" s="108"/>
      <c r="M173" s="108"/>
      <c r="N173" s="108"/>
    </row>
    <row r="174" spans="1:14" outlineLevel="1" x14ac:dyDescent="0.3">
      <c r="A174" s="66" t="s">
        <v>980</v>
      </c>
      <c r="D174"/>
      <c r="E174"/>
      <c r="F174"/>
      <c r="G174"/>
      <c r="H174"/>
      <c r="K174" s="108"/>
      <c r="L174" s="108"/>
      <c r="M174" s="108"/>
      <c r="N174" s="108"/>
    </row>
    <row r="175" spans="1:14" outlineLevel="1" x14ac:dyDescent="0.3">
      <c r="A175" s="66" t="s">
        <v>981</v>
      </c>
      <c r="D175"/>
      <c r="E175"/>
      <c r="F175"/>
      <c r="G175"/>
      <c r="H175"/>
      <c r="K175" s="108"/>
      <c r="L175" s="108"/>
      <c r="M175" s="108"/>
      <c r="N175" s="108"/>
    </row>
    <row r="176" spans="1:14" outlineLevel="1" x14ac:dyDescent="0.3">
      <c r="A176" s="66" t="s">
        <v>982</v>
      </c>
      <c r="D176"/>
      <c r="E176"/>
      <c r="F176"/>
      <c r="G176"/>
      <c r="H176"/>
      <c r="K176" s="108"/>
      <c r="L176" s="108"/>
      <c r="M176" s="108"/>
      <c r="N176" s="108"/>
    </row>
    <row r="177" spans="1:14" outlineLevel="1" x14ac:dyDescent="0.3">
      <c r="A177" s="66" t="s">
        <v>983</v>
      </c>
      <c r="D177"/>
      <c r="E177"/>
      <c r="F177"/>
      <c r="G177"/>
      <c r="H177"/>
      <c r="K177" s="108"/>
      <c r="L177" s="108"/>
      <c r="M177" s="108"/>
      <c r="N177" s="108"/>
    </row>
    <row r="178" spans="1:14" outlineLevel="1" x14ac:dyDescent="0.3">
      <c r="A178" s="66" t="s">
        <v>984</v>
      </c>
    </row>
    <row r="179" spans="1:14" outlineLevel="1" x14ac:dyDescent="0.3">
      <c r="A179" s="66" t="s">
        <v>985</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8" t="s">
        <v>986</v>
      </c>
      <c r="B1" s="188"/>
      <c r="C1" s="64"/>
      <c r="D1" s="64"/>
      <c r="E1" s="64"/>
      <c r="F1" s="349" t="s">
        <v>2336</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987</v>
      </c>
      <c r="C5" s="70"/>
      <c r="E5" s="72"/>
      <c r="F5" s="72"/>
    </row>
    <row r="6" spans="1:7" ht="15" thickBot="1" x14ac:dyDescent="0.35">
      <c r="B6" s="120" t="s">
        <v>988</v>
      </c>
    </row>
    <row r="7" spans="1:7" x14ac:dyDescent="0.3">
      <c r="B7" s="76"/>
    </row>
    <row r="8" spans="1:7" ht="36" x14ac:dyDescent="0.3">
      <c r="A8" s="77" t="s">
        <v>81</v>
      </c>
      <c r="B8" s="77" t="s">
        <v>988</v>
      </c>
      <c r="C8" s="78"/>
      <c r="D8" s="78"/>
      <c r="E8" s="78"/>
      <c r="F8" s="78"/>
      <c r="G8" s="79"/>
    </row>
    <row r="9" spans="1:7" ht="15" customHeight="1" x14ac:dyDescent="0.3">
      <c r="A9" s="85"/>
      <c r="B9" s="86" t="s">
        <v>802</v>
      </c>
      <c r="C9" s="85" t="s">
        <v>989</v>
      </c>
      <c r="D9" s="85"/>
      <c r="E9" s="87"/>
      <c r="F9" s="85"/>
      <c r="G9" s="88"/>
    </row>
    <row r="10" spans="1:7" x14ac:dyDescent="0.3">
      <c r="A10" s="66" t="s">
        <v>990</v>
      </c>
      <c r="B10" s="66" t="s">
        <v>991</v>
      </c>
      <c r="C10" s="192" t="s">
        <v>83</v>
      </c>
    </row>
    <row r="11" spans="1:7" outlineLevel="1" x14ac:dyDescent="0.3">
      <c r="A11" s="66" t="s">
        <v>992</v>
      </c>
      <c r="B11" s="81" t="s">
        <v>492</v>
      </c>
      <c r="C11" s="192"/>
    </row>
    <row r="12" spans="1:7" outlineLevel="1" x14ac:dyDescent="0.3">
      <c r="A12" s="66" t="s">
        <v>993</v>
      </c>
      <c r="B12" s="81" t="s">
        <v>494</v>
      </c>
      <c r="C12" s="192"/>
    </row>
    <row r="13" spans="1:7" outlineLevel="1" x14ac:dyDescent="0.3">
      <c r="A13" s="66" t="s">
        <v>994</v>
      </c>
      <c r="B13" s="81"/>
    </row>
    <row r="14" spans="1:7" outlineLevel="1" x14ac:dyDescent="0.3">
      <c r="A14" s="66" t="s">
        <v>995</v>
      </c>
      <c r="B14" s="81"/>
    </row>
    <row r="15" spans="1:7" outlineLevel="1" x14ac:dyDescent="0.3">
      <c r="A15" s="66" t="s">
        <v>996</v>
      </c>
      <c r="B15" s="81"/>
    </row>
    <row r="16" spans="1:7" outlineLevel="1" x14ac:dyDescent="0.3">
      <c r="A16" s="66" t="s">
        <v>997</v>
      </c>
      <c r="B16" s="81"/>
    </row>
    <row r="17" spans="1:7" ht="15" customHeight="1" x14ac:dyDescent="0.3">
      <c r="A17" s="85"/>
      <c r="B17" s="86" t="s">
        <v>998</v>
      </c>
      <c r="C17" s="85" t="s">
        <v>999</v>
      </c>
      <c r="D17" s="85"/>
      <c r="E17" s="87"/>
      <c r="F17" s="88"/>
      <c r="G17" s="88"/>
    </row>
    <row r="18" spans="1:7" x14ac:dyDescent="0.3">
      <c r="A18" s="66" t="s">
        <v>1000</v>
      </c>
      <c r="B18" s="66" t="s">
        <v>501</v>
      </c>
      <c r="C18" s="185" t="s">
        <v>83</v>
      </c>
    </row>
    <row r="19" spans="1:7" outlineLevel="1" x14ac:dyDescent="0.3">
      <c r="A19" s="66" t="s">
        <v>1001</v>
      </c>
      <c r="C19" s="185"/>
    </row>
    <row r="20" spans="1:7" outlineLevel="1" x14ac:dyDescent="0.3">
      <c r="A20" s="66" t="s">
        <v>1002</v>
      </c>
      <c r="C20" s="185"/>
    </row>
    <row r="21" spans="1:7" outlineLevel="1" x14ac:dyDescent="0.3">
      <c r="A21" s="66" t="s">
        <v>1003</v>
      </c>
      <c r="C21" s="185"/>
    </row>
    <row r="22" spans="1:7" outlineLevel="1" x14ac:dyDescent="0.3">
      <c r="A22" s="66" t="s">
        <v>1004</v>
      </c>
      <c r="C22" s="185"/>
    </row>
    <row r="23" spans="1:7" outlineLevel="1" x14ac:dyDescent="0.3">
      <c r="A23" s="66" t="s">
        <v>1005</v>
      </c>
      <c r="C23" s="185"/>
    </row>
    <row r="24" spans="1:7" outlineLevel="1" x14ac:dyDescent="0.3">
      <c r="A24" s="66" t="s">
        <v>1006</v>
      </c>
      <c r="C24" s="185"/>
    </row>
    <row r="25" spans="1:7" ht="15" customHeight="1" x14ac:dyDescent="0.3">
      <c r="A25" s="85"/>
      <c r="B25" s="86" t="s">
        <v>1007</v>
      </c>
      <c r="C25" s="85" t="s">
        <v>999</v>
      </c>
      <c r="D25" s="85"/>
      <c r="E25" s="87"/>
      <c r="F25" s="88"/>
      <c r="G25" s="88"/>
    </row>
    <row r="26" spans="1:7" x14ac:dyDescent="0.3">
      <c r="A26" s="66" t="s">
        <v>1008</v>
      </c>
      <c r="B26" s="115" t="s">
        <v>510</v>
      </c>
      <c r="C26" s="185">
        <f>SUM(C27:C53)</f>
        <v>0</v>
      </c>
      <c r="D26" s="115"/>
      <c r="F26" s="115"/>
      <c r="G26" s="66"/>
    </row>
    <row r="27" spans="1:7" x14ac:dyDescent="0.3">
      <c r="A27" s="66" t="s">
        <v>1009</v>
      </c>
      <c r="B27" s="66" t="s">
        <v>512</v>
      </c>
      <c r="C27" s="185" t="s">
        <v>83</v>
      </c>
      <c r="D27" s="115"/>
      <c r="F27" s="115"/>
      <c r="G27" s="66"/>
    </row>
    <row r="28" spans="1:7" x14ac:dyDescent="0.3">
      <c r="A28" s="66" t="s">
        <v>1010</v>
      </c>
      <c r="B28" s="66" t="s">
        <v>514</v>
      </c>
      <c r="C28" s="185" t="s">
        <v>83</v>
      </c>
      <c r="D28" s="115"/>
      <c r="F28" s="115"/>
      <c r="G28" s="66"/>
    </row>
    <row r="29" spans="1:7" x14ac:dyDescent="0.3">
      <c r="A29" s="66" t="s">
        <v>1011</v>
      </c>
      <c r="B29" s="66" t="s">
        <v>516</v>
      </c>
      <c r="C29" s="185" t="s">
        <v>83</v>
      </c>
      <c r="D29" s="115"/>
      <c r="F29" s="115"/>
      <c r="G29" s="66"/>
    </row>
    <row r="30" spans="1:7" x14ac:dyDescent="0.3">
      <c r="A30" s="66" t="s">
        <v>1012</v>
      </c>
      <c r="B30" s="66" t="s">
        <v>518</v>
      </c>
      <c r="C30" s="185" t="s">
        <v>83</v>
      </c>
      <c r="D30" s="115"/>
      <c r="F30" s="115"/>
      <c r="G30" s="66"/>
    </row>
    <row r="31" spans="1:7" x14ac:dyDescent="0.3">
      <c r="A31" s="66" t="s">
        <v>1013</v>
      </c>
      <c r="B31" s="66" t="s">
        <v>520</v>
      </c>
      <c r="C31" s="185" t="s">
        <v>83</v>
      </c>
      <c r="D31" s="115"/>
      <c r="F31" s="115"/>
      <c r="G31" s="66"/>
    </row>
    <row r="32" spans="1:7" x14ac:dyDescent="0.3">
      <c r="A32" s="66" t="s">
        <v>1014</v>
      </c>
      <c r="B32" s="66" t="s">
        <v>2313</v>
      </c>
      <c r="C32" s="185" t="s">
        <v>83</v>
      </c>
      <c r="D32" s="115"/>
      <c r="F32" s="115"/>
      <c r="G32" s="66"/>
    </row>
    <row r="33" spans="1:7" x14ac:dyDescent="0.3">
      <c r="A33" s="66" t="s">
        <v>1015</v>
      </c>
      <c r="B33" s="66" t="s">
        <v>523</v>
      </c>
      <c r="C33" s="185" t="s">
        <v>83</v>
      </c>
      <c r="D33" s="115"/>
      <c r="F33" s="115"/>
      <c r="G33" s="66"/>
    </row>
    <row r="34" spans="1:7" x14ac:dyDescent="0.3">
      <c r="A34" s="66" t="s">
        <v>1016</v>
      </c>
      <c r="B34" s="66" t="s">
        <v>525</v>
      </c>
      <c r="C34" s="185" t="s">
        <v>83</v>
      </c>
      <c r="D34" s="115"/>
      <c r="F34" s="115"/>
      <c r="G34" s="66"/>
    </row>
    <row r="35" spans="1:7" x14ac:dyDescent="0.3">
      <c r="A35" s="66" t="s">
        <v>1017</v>
      </c>
      <c r="B35" s="66" t="s">
        <v>527</v>
      </c>
      <c r="C35" s="185" t="s">
        <v>83</v>
      </c>
      <c r="D35" s="115"/>
      <c r="F35" s="115"/>
      <c r="G35" s="66"/>
    </row>
    <row r="36" spans="1:7" x14ac:dyDescent="0.3">
      <c r="A36" s="66" t="s">
        <v>1018</v>
      </c>
      <c r="B36" s="66" t="s">
        <v>529</v>
      </c>
      <c r="C36" s="185" t="s">
        <v>83</v>
      </c>
      <c r="D36" s="115"/>
      <c r="F36" s="115"/>
      <c r="G36" s="66"/>
    </row>
    <row r="37" spans="1:7" x14ac:dyDescent="0.3">
      <c r="A37" s="66" t="s">
        <v>1019</v>
      </c>
      <c r="B37" s="66" t="s">
        <v>531</v>
      </c>
      <c r="C37" s="185" t="s">
        <v>83</v>
      </c>
      <c r="D37" s="115"/>
      <c r="F37" s="115"/>
      <c r="G37" s="66"/>
    </row>
    <row r="38" spans="1:7" x14ac:dyDescent="0.3">
      <c r="A38" s="66" t="s">
        <v>1020</v>
      </c>
      <c r="B38" s="66" t="s">
        <v>533</v>
      </c>
      <c r="C38" s="185" t="s">
        <v>83</v>
      </c>
      <c r="D38" s="115"/>
      <c r="F38" s="115"/>
      <c r="G38" s="66"/>
    </row>
    <row r="39" spans="1:7" x14ac:dyDescent="0.3">
      <c r="A39" s="66" t="s">
        <v>1021</v>
      </c>
      <c r="B39" s="66" t="s">
        <v>535</v>
      </c>
      <c r="C39" s="185" t="s">
        <v>83</v>
      </c>
      <c r="D39" s="115"/>
      <c r="F39" s="115"/>
      <c r="G39" s="66"/>
    </row>
    <row r="40" spans="1:7" x14ac:dyDescent="0.3">
      <c r="A40" s="66" t="s">
        <v>1022</v>
      </c>
      <c r="B40" s="66" t="s">
        <v>537</v>
      </c>
      <c r="C40" s="185" t="s">
        <v>83</v>
      </c>
      <c r="D40" s="115"/>
      <c r="F40" s="115"/>
      <c r="G40" s="66"/>
    </row>
    <row r="41" spans="1:7" x14ac:dyDescent="0.3">
      <c r="A41" s="66" t="s">
        <v>1023</v>
      </c>
      <c r="B41" s="66" t="s">
        <v>539</v>
      </c>
      <c r="C41" s="185" t="s">
        <v>83</v>
      </c>
      <c r="D41" s="115"/>
      <c r="F41" s="115"/>
      <c r="G41" s="66"/>
    </row>
    <row r="42" spans="1:7" x14ac:dyDescent="0.3">
      <c r="A42" s="66" t="s">
        <v>1024</v>
      </c>
      <c r="B42" s="66" t="s">
        <v>3</v>
      </c>
      <c r="C42" s="185" t="s">
        <v>83</v>
      </c>
      <c r="D42" s="115"/>
      <c r="F42" s="115"/>
      <c r="G42" s="66"/>
    </row>
    <row r="43" spans="1:7" x14ac:dyDescent="0.3">
      <c r="A43" s="66" t="s">
        <v>1025</v>
      </c>
      <c r="B43" s="66" t="s">
        <v>542</v>
      </c>
      <c r="C43" s="185" t="s">
        <v>83</v>
      </c>
      <c r="D43" s="115"/>
      <c r="F43" s="115"/>
      <c r="G43" s="66"/>
    </row>
    <row r="44" spans="1:7" x14ac:dyDescent="0.3">
      <c r="A44" s="66" t="s">
        <v>1026</v>
      </c>
      <c r="B44" s="66" t="s">
        <v>544</v>
      </c>
      <c r="C44" s="185" t="s">
        <v>83</v>
      </c>
      <c r="D44" s="115"/>
      <c r="F44" s="115"/>
      <c r="G44" s="66"/>
    </row>
    <row r="45" spans="1:7" x14ac:dyDescent="0.3">
      <c r="A45" s="66" t="s">
        <v>1027</v>
      </c>
      <c r="B45" s="66" t="s">
        <v>546</v>
      </c>
      <c r="C45" s="185" t="s">
        <v>83</v>
      </c>
      <c r="D45" s="115"/>
      <c r="F45" s="115"/>
      <c r="G45" s="66"/>
    </row>
    <row r="46" spans="1:7" x14ac:dyDescent="0.3">
      <c r="A46" s="66" t="s">
        <v>1028</v>
      </c>
      <c r="B46" s="66" t="s">
        <v>548</v>
      </c>
      <c r="C46" s="185" t="s">
        <v>83</v>
      </c>
      <c r="D46" s="115"/>
      <c r="F46" s="115"/>
      <c r="G46" s="66"/>
    </row>
    <row r="47" spans="1:7" x14ac:dyDescent="0.3">
      <c r="A47" s="66" t="s">
        <v>1029</v>
      </c>
      <c r="B47" s="66" t="s">
        <v>550</v>
      </c>
      <c r="C47" s="185" t="s">
        <v>83</v>
      </c>
      <c r="D47" s="115"/>
      <c r="F47" s="115"/>
      <c r="G47" s="66"/>
    </row>
    <row r="48" spans="1:7" x14ac:dyDescent="0.3">
      <c r="A48" s="66" t="s">
        <v>1030</v>
      </c>
      <c r="B48" s="66" t="s">
        <v>552</v>
      </c>
      <c r="C48" s="185" t="s">
        <v>83</v>
      </c>
      <c r="D48" s="115"/>
      <c r="F48" s="115"/>
      <c r="G48" s="66"/>
    </row>
    <row r="49" spans="1:7" x14ac:dyDescent="0.3">
      <c r="A49" s="66" t="s">
        <v>1031</v>
      </c>
      <c r="B49" s="66" t="s">
        <v>554</v>
      </c>
      <c r="C49" s="185" t="s">
        <v>83</v>
      </c>
      <c r="D49" s="115"/>
      <c r="F49" s="115"/>
      <c r="G49" s="66"/>
    </row>
    <row r="50" spans="1:7" x14ac:dyDescent="0.3">
      <c r="A50" s="66" t="s">
        <v>1032</v>
      </c>
      <c r="B50" s="66" t="s">
        <v>556</v>
      </c>
      <c r="C50" s="185" t="s">
        <v>83</v>
      </c>
      <c r="D50" s="115"/>
      <c r="F50" s="115"/>
      <c r="G50" s="66"/>
    </row>
    <row r="51" spans="1:7" x14ac:dyDescent="0.3">
      <c r="A51" s="66" t="s">
        <v>1033</v>
      </c>
      <c r="B51" s="66" t="s">
        <v>558</v>
      </c>
      <c r="C51" s="185" t="s">
        <v>83</v>
      </c>
      <c r="D51" s="115"/>
      <c r="F51" s="115"/>
      <c r="G51" s="66"/>
    </row>
    <row r="52" spans="1:7" x14ac:dyDescent="0.3">
      <c r="A52" s="66" t="s">
        <v>1034</v>
      </c>
      <c r="B52" s="66" t="s">
        <v>560</v>
      </c>
      <c r="C52" s="185" t="s">
        <v>83</v>
      </c>
      <c r="D52" s="115"/>
      <c r="F52" s="115"/>
      <c r="G52" s="66"/>
    </row>
    <row r="53" spans="1:7" x14ac:dyDescent="0.3">
      <c r="A53" s="66" t="s">
        <v>1035</v>
      </c>
      <c r="B53" s="66" t="s">
        <v>6</v>
      </c>
      <c r="C53" s="185" t="s">
        <v>83</v>
      </c>
      <c r="D53" s="115"/>
      <c r="F53" s="115"/>
      <c r="G53" s="66"/>
    </row>
    <row r="54" spans="1:7" x14ac:dyDescent="0.3">
      <c r="A54" s="281" t="s">
        <v>1036</v>
      </c>
      <c r="B54" s="115" t="s">
        <v>303</v>
      </c>
      <c r="C54" s="187">
        <f>SUM(C55:C57)</f>
        <v>0</v>
      </c>
      <c r="D54" s="115"/>
      <c r="F54" s="115"/>
      <c r="G54" s="66"/>
    </row>
    <row r="55" spans="1:7" x14ac:dyDescent="0.3">
      <c r="A55" s="281" t="s">
        <v>1037</v>
      </c>
      <c r="B55" s="66" t="s">
        <v>566</v>
      </c>
      <c r="C55" s="185" t="s">
        <v>83</v>
      </c>
      <c r="D55" s="115"/>
      <c r="F55" s="115"/>
      <c r="G55" s="66"/>
    </row>
    <row r="56" spans="1:7" x14ac:dyDescent="0.3">
      <c r="A56" s="281" t="s">
        <v>1038</v>
      </c>
      <c r="B56" s="66" t="s">
        <v>568</v>
      </c>
      <c r="C56" s="185" t="s">
        <v>83</v>
      </c>
      <c r="D56" s="115"/>
      <c r="F56" s="115"/>
      <c r="G56" s="66"/>
    </row>
    <row r="57" spans="1:7" x14ac:dyDescent="0.3">
      <c r="A57" s="281" t="s">
        <v>1039</v>
      </c>
      <c r="B57" s="66" t="s">
        <v>2</v>
      </c>
      <c r="C57" s="185" t="s">
        <v>83</v>
      </c>
      <c r="D57" s="115"/>
      <c r="F57" s="115"/>
      <c r="G57" s="66"/>
    </row>
    <row r="58" spans="1:7" x14ac:dyDescent="0.3">
      <c r="A58" s="281" t="s">
        <v>1040</v>
      </c>
      <c r="B58" s="115" t="s">
        <v>144</v>
      </c>
      <c r="C58" s="187">
        <f>SUM(C59:C69)</f>
        <v>0</v>
      </c>
      <c r="D58" s="115"/>
      <c r="F58" s="115"/>
      <c r="G58" s="66"/>
    </row>
    <row r="59" spans="1:7" x14ac:dyDescent="0.3">
      <c r="A59" s="281" t="s">
        <v>1041</v>
      </c>
      <c r="B59" s="83" t="s">
        <v>305</v>
      </c>
      <c r="C59" s="185" t="s">
        <v>83</v>
      </c>
      <c r="D59" s="115"/>
      <c r="F59" s="115"/>
      <c r="G59" s="66"/>
    </row>
    <row r="60" spans="1:7" x14ac:dyDescent="0.3">
      <c r="A60" s="281" t="s">
        <v>1042</v>
      </c>
      <c r="B60" s="281" t="s">
        <v>563</v>
      </c>
      <c r="C60" s="185" t="s">
        <v>83</v>
      </c>
      <c r="D60" s="115"/>
      <c r="E60" s="281"/>
      <c r="F60" s="115"/>
      <c r="G60" s="281"/>
    </row>
    <row r="61" spans="1:7" x14ac:dyDescent="0.3">
      <c r="A61" s="281" t="s">
        <v>1043</v>
      </c>
      <c r="B61" s="83" t="s">
        <v>307</v>
      </c>
      <c r="C61" s="185" t="s">
        <v>83</v>
      </c>
      <c r="D61" s="115"/>
      <c r="F61" s="115"/>
      <c r="G61" s="66"/>
    </row>
    <row r="62" spans="1:7" x14ac:dyDescent="0.3">
      <c r="A62" s="281" t="s">
        <v>1044</v>
      </c>
      <c r="B62" s="83" t="s">
        <v>309</v>
      </c>
      <c r="C62" s="185" t="s">
        <v>83</v>
      </c>
      <c r="D62" s="115"/>
      <c r="F62" s="115"/>
      <c r="G62" s="66"/>
    </row>
    <row r="63" spans="1:7" x14ac:dyDescent="0.3">
      <c r="A63" s="281" t="s">
        <v>1045</v>
      </c>
      <c r="B63" s="83" t="s">
        <v>12</v>
      </c>
      <c r="C63" s="185" t="s">
        <v>83</v>
      </c>
      <c r="D63" s="115"/>
      <c r="F63" s="115"/>
      <c r="G63" s="66"/>
    </row>
    <row r="64" spans="1:7" x14ac:dyDescent="0.3">
      <c r="A64" s="281" t="s">
        <v>1046</v>
      </c>
      <c r="B64" s="83" t="s">
        <v>312</v>
      </c>
      <c r="C64" s="185" t="s">
        <v>83</v>
      </c>
      <c r="D64" s="115"/>
      <c r="F64" s="115"/>
      <c r="G64" s="66"/>
    </row>
    <row r="65" spans="1:7" x14ac:dyDescent="0.3">
      <c r="A65" s="281" t="s">
        <v>1047</v>
      </c>
      <c r="B65" s="83" t="s">
        <v>314</v>
      </c>
      <c r="C65" s="185" t="s">
        <v>83</v>
      </c>
      <c r="D65" s="115"/>
      <c r="F65" s="115"/>
      <c r="G65" s="66"/>
    </row>
    <row r="66" spans="1:7" x14ac:dyDescent="0.3">
      <c r="A66" s="281" t="s">
        <v>1048</v>
      </c>
      <c r="B66" s="83" t="s">
        <v>316</v>
      </c>
      <c r="C66" s="185" t="s">
        <v>83</v>
      </c>
      <c r="D66" s="115"/>
      <c r="F66" s="115"/>
      <c r="G66" s="66"/>
    </row>
    <row r="67" spans="1:7" x14ac:dyDescent="0.3">
      <c r="A67" s="281" t="s">
        <v>1049</v>
      </c>
      <c r="B67" s="83" t="s">
        <v>318</v>
      </c>
      <c r="C67" s="185" t="s">
        <v>83</v>
      </c>
      <c r="D67" s="115"/>
      <c r="F67" s="115"/>
      <c r="G67" s="66"/>
    </row>
    <row r="68" spans="1:7" x14ac:dyDescent="0.3">
      <c r="A68" s="281" t="s">
        <v>1050</v>
      </c>
      <c r="B68" s="83" t="s">
        <v>320</v>
      </c>
      <c r="C68" s="185" t="s">
        <v>83</v>
      </c>
      <c r="D68" s="115"/>
      <c r="F68" s="115"/>
      <c r="G68" s="66"/>
    </row>
    <row r="69" spans="1:7" x14ac:dyDescent="0.3">
      <c r="A69" s="281" t="s">
        <v>1051</v>
      </c>
      <c r="B69" s="83" t="s">
        <v>144</v>
      </c>
      <c r="C69" s="185" t="s">
        <v>83</v>
      </c>
      <c r="D69" s="115"/>
      <c r="F69" s="115"/>
      <c r="G69" s="66"/>
    </row>
    <row r="70" spans="1:7" outlineLevel="1" x14ac:dyDescent="0.3">
      <c r="A70" s="66" t="s">
        <v>1052</v>
      </c>
      <c r="B70" s="95" t="s">
        <v>148</v>
      </c>
      <c r="C70" s="185"/>
      <c r="G70" s="66"/>
    </row>
    <row r="71" spans="1:7" outlineLevel="1" x14ac:dyDescent="0.3">
      <c r="A71" s="66" t="s">
        <v>1053</v>
      </c>
      <c r="B71" s="95" t="s">
        <v>148</v>
      </c>
      <c r="C71" s="185"/>
      <c r="G71" s="66"/>
    </row>
    <row r="72" spans="1:7" outlineLevel="1" x14ac:dyDescent="0.3">
      <c r="A72" s="66" t="s">
        <v>1054</v>
      </c>
      <c r="B72" s="95" t="s">
        <v>148</v>
      </c>
      <c r="C72" s="185"/>
      <c r="G72" s="66"/>
    </row>
    <row r="73" spans="1:7" outlineLevel="1" x14ac:dyDescent="0.3">
      <c r="A73" s="66" t="s">
        <v>1055</v>
      </c>
      <c r="B73" s="95" t="s">
        <v>148</v>
      </c>
      <c r="C73" s="185"/>
      <c r="G73" s="66"/>
    </row>
    <row r="74" spans="1:7" outlineLevel="1" x14ac:dyDescent="0.3">
      <c r="A74" s="66" t="s">
        <v>1056</v>
      </c>
      <c r="B74" s="95" t="s">
        <v>148</v>
      </c>
      <c r="C74" s="185"/>
      <c r="G74" s="66"/>
    </row>
    <row r="75" spans="1:7" outlineLevel="1" x14ac:dyDescent="0.3">
      <c r="A75" s="66" t="s">
        <v>1057</v>
      </c>
      <c r="B75" s="95" t="s">
        <v>148</v>
      </c>
      <c r="C75" s="185"/>
      <c r="G75" s="66"/>
    </row>
    <row r="76" spans="1:7" outlineLevel="1" x14ac:dyDescent="0.3">
      <c r="A76" s="66" t="s">
        <v>1058</v>
      </c>
      <c r="B76" s="95" t="s">
        <v>148</v>
      </c>
      <c r="C76" s="185"/>
      <c r="G76" s="66"/>
    </row>
    <row r="77" spans="1:7" outlineLevel="1" x14ac:dyDescent="0.3">
      <c r="A77" s="66" t="s">
        <v>1059</v>
      </c>
      <c r="B77" s="95" t="s">
        <v>148</v>
      </c>
      <c r="C77" s="185"/>
      <c r="G77" s="66"/>
    </row>
    <row r="78" spans="1:7" outlineLevel="1" x14ac:dyDescent="0.3">
      <c r="A78" s="66" t="s">
        <v>1060</v>
      </c>
      <c r="B78" s="95" t="s">
        <v>148</v>
      </c>
      <c r="C78" s="185"/>
      <c r="G78" s="66"/>
    </row>
    <row r="79" spans="1:7" outlineLevel="1" x14ac:dyDescent="0.3">
      <c r="A79" s="66" t="s">
        <v>1061</v>
      </c>
      <c r="B79" s="95" t="s">
        <v>148</v>
      </c>
      <c r="C79" s="185"/>
      <c r="G79" s="66"/>
    </row>
    <row r="80" spans="1:7" ht="15" customHeight="1" x14ac:dyDescent="0.3">
      <c r="A80" s="85"/>
      <c r="B80" s="86" t="s">
        <v>1062</v>
      </c>
      <c r="C80" s="85" t="s">
        <v>999</v>
      </c>
      <c r="D80" s="85"/>
      <c r="E80" s="87"/>
      <c r="F80" s="88"/>
      <c r="G80" s="88"/>
    </row>
    <row r="81" spans="1:7" x14ac:dyDescent="0.3">
      <c r="A81" s="66" t="s">
        <v>1063</v>
      </c>
      <c r="B81" s="66" t="s">
        <v>624</v>
      </c>
      <c r="C81" s="185" t="s">
        <v>83</v>
      </c>
      <c r="E81" s="64"/>
    </row>
    <row r="82" spans="1:7" x14ac:dyDescent="0.3">
      <c r="A82" s="66" t="s">
        <v>1064</v>
      </c>
      <c r="B82" s="66" t="s">
        <v>626</v>
      </c>
      <c r="C82" s="185" t="s">
        <v>83</v>
      </c>
      <c r="E82" s="64"/>
    </row>
    <row r="83" spans="1:7" x14ac:dyDescent="0.3">
      <c r="A83" s="66" t="s">
        <v>1065</v>
      </c>
      <c r="B83" s="66" t="s">
        <v>144</v>
      </c>
      <c r="C83" s="185" t="s">
        <v>83</v>
      </c>
      <c r="E83" s="64"/>
    </row>
    <row r="84" spans="1:7" outlineLevel="1" x14ac:dyDescent="0.3">
      <c r="A84" s="66" t="s">
        <v>1066</v>
      </c>
      <c r="C84" s="185"/>
      <c r="E84" s="64"/>
    </row>
    <row r="85" spans="1:7" outlineLevel="1" x14ac:dyDescent="0.3">
      <c r="A85" s="66" t="s">
        <v>1067</v>
      </c>
      <c r="C85" s="185"/>
      <c r="E85" s="64"/>
    </row>
    <row r="86" spans="1:7" outlineLevel="1" x14ac:dyDescent="0.3">
      <c r="A86" s="66" t="s">
        <v>1068</v>
      </c>
      <c r="C86" s="185"/>
      <c r="E86" s="64"/>
    </row>
    <row r="87" spans="1:7" outlineLevel="1" x14ac:dyDescent="0.3">
      <c r="A87" s="66" t="s">
        <v>1069</v>
      </c>
      <c r="C87" s="185"/>
      <c r="E87" s="64"/>
    </row>
    <row r="88" spans="1:7" outlineLevel="1" x14ac:dyDescent="0.3">
      <c r="A88" s="66" t="s">
        <v>1070</v>
      </c>
      <c r="C88" s="185"/>
      <c r="E88" s="64"/>
    </row>
    <row r="89" spans="1:7" outlineLevel="1" x14ac:dyDescent="0.3">
      <c r="A89" s="66" t="s">
        <v>1071</v>
      </c>
      <c r="C89" s="185"/>
      <c r="E89" s="64"/>
    </row>
    <row r="90" spans="1:7" ht="15" customHeight="1" x14ac:dyDescent="0.3">
      <c r="A90" s="85"/>
      <c r="B90" s="86" t="s">
        <v>1072</v>
      </c>
      <c r="C90" s="85" t="s">
        <v>999</v>
      </c>
      <c r="D90" s="85"/>
      <c r="E90" s="87"/>
      <c r="F90" s="88"/>
      <c r="G90" s="88"/>
    </row>
    <row r="91" spans="1:7" x14ac:dyDescent="0.3">
      <c r="A91" s="66" t="s">
        <v>1073</v>
      </c>
      <c r="B91" s="66" t="s">
        <v>636</v>
      </c>
      <c r="C91" s="185" t="s">
        <v>83</v>
      </c>
      <c r="E91" s="64"/>
    </row>
    <row r="92" spans="1:7" x14ac:dyDescent="0.3">
      <c r="A92" s="66" t="s">
        <v>1074</v>
      </c>
      <c r="B92" s="66" t="s">
        <v>638</v>
      </c>
      <c r="C92" s="185" t="s">
        <v>83</v>
      </c>
      <c r="E92" s="64"/>
    </row>
    <row r="93" spans="1:7" x14ac:dyDescent="0.3">
      <c r="A93" s="66" t="s">
        <v>1075</v>
      </c>
      <c r="B93" s="66" t="s">
        <v>144</v>
      </c>
      <c r="C93" s="185" t="s">
        <v>83</v>
      </c>
      <c r="E93" s="64"/>
    </row>
    <row r="94" spans="1:7" outlineLevel="1" x14ac:dyDescent="0.3">
      <c r="A94" s="66" t="s">
        <v>1076</v>
      </c>
      <c r="C94" s="185"/>
      <c r="E94" s="64"/>
    </row>
    <row r="95" spans="1:7" outlineLevel="1" x14ac:dyDescent="0.3">
      <c r="A95" s="66" t="s">
        <v>1077</v>
      </c>
      <c r="C95" s="185"/>
      <c r="E95" s="64"/>
    </row>
    <row r="96" spans="1:7" outlineLevel="1" x14ac:dyDescent="0.3">
      <c r="A96" s="66" t="s">
        <v>1078</v>
      </c>
      <c r="C96" s="185"/>
      <c r="E96" s="64"/>
    </row>
    <row r="97" spans="1:7" outlineLevel="1" x14ac:dyDescent="0.3">
      <c r="A97" s="66" t="s">
        <v>1079</v>
      </c>
      <c r="C97" s="185"/>
      <c r="E97" s="64"/>
    </row>
    <row r="98" spans="1:7" outlineLevel="1" x14ac:dyDescent="0.3">
      <c r="A98" s="66" t="s">
        <v>1080</v>
      </c>
      <c r="C98" s="185"/>
      <c r="E98" s="64"/>
    </row>
    <row r="99" spans="1:7" outlineLevel="1" x14ac:dyDescent="0.3">
      <c r="A99" s="66" t="s">
        <v>1081</v>
      </c>
      <c r="C99" s="185"/>
      <c r="E99" s="64"/>
    </row>
    <row r="100" spans="1:7" ht="15" customHeight="1" x14ac:dyDescent="0.3">
      <c r="A100" s="85"/>
      <c r="B100" s="86" t="s">
        <v>1082</v>
      </c>
      <c r="C100" s="85" t="s">
        <v>999</v>
      </c>
      <c r="D100" s="85"/>
      <c r="E100" s="87"/>
      <c r="F100" s="88"/>
      <c r="G100" s="88"/>
    </row>
    <row r="101" spans="1:7" x14ac:dyDescent="0.3">
      <c r="A101" s="66" t="s">
        <v>1083</v>
      </c>
      <c r="B101" s="62" t="s">
        <v>648</v>
      </c>
      <c r="C101" s="185" t="s">
        <v>83</v>
      </c>
      <c r="E101" s="64"/>
    </row>
    <row r="102" spans="1:7" x14ac:dyDescent="0.3">
      <c r="A102" s="66" t="s">
        <v>1084</v>
      </c>
      <c r="B102" s="62" t="s">
        <v>650</v>
      </c>
      <c r="C102" s="185" t="s">
        <v>83</v>
      </c>
      <c r="E102" s="64"/>
    </row>
    <row r="103" spans="1:7" x14ac:dyDescent="0.3">
      <c r="A103" s="66" t="s">
        <v>1085</v>
      </c>
      <c r="B103" s="62" t="s">
        <v>652</v>
      </c>
      <c r="C103" s="185" t="s">
        <v>83</v>
      </c>
    </row>
    <row r="104" spans="1:7" x14ac:dyDescent="0.3">
      <c r="A104" s="66" t="s">
        <v>1086</v>
      </c>
      <c r="B104" s="62" t="s">
        <v>654</v>
      </c>
      <c r="C104" s="185" t="s">
        <v>83</v>
      </c>
    </row>
    <row r="105" spans="1:7" x14ac:dyDescent="0.3">
      <c r="A105" s="66" t="s">
        <v>1087</v>
      </c>
      <c r="B105" s="62" t="s">
        <v>656</v>
      </c>
      <c r="C105" s="185" t="s">
        <v>83</v>
      </c>
    </row>
    <row r="106" spans="1:7" outlineLevel="1" x14ac:dyDescent="0.3">
      <c r="A106" s="66" t="s">
        <v>1088</v>
      </c>
      <c r="B106" s="62"/>
      <c r="C106" s="185"/>
    </row>
    <row r="107" spans="1:7" outlineLevel="1" x14ac:dyDescent="0.3">
      <c r="A107" s="66" t="s">
        <v>1089</v>
      </c>
      <c r="B107" s="62"/>
      <c r="C107" s="185"/>
    </row>
    <row r="108" spans="1:7" outlineLevel="1" x14ac:dyDescent="0.3">
      <c r="A108" s="66" t="s">
        <v>1090</v>
      </c>
      <c r="B108" s="62"/>
      <c r="C108" s="185"/>
    </row>
    <row r="109" spans="1:7" outlineLevel="1" x14ac:dyDescent="0.3">
      <c r="A109" s="66" t="s">
        <v>1091</v>
      </c>
      <c r="B109" s="62"/>
      <c r="C109" s="185"/>
    </row>
    <row r="110" spans="1:7" ht="15" customHeight="1" x14ac:dyDescent="0.3">
      <c r="A110" s="85"/>
      <c r="B110" s="86" t="s">
        <v>1092</v>
      </c>
      <c r="C110" s="85" t="s">
        <v>999</v>
      </c>
      <c r="D110" s="85"/>
      <c r="E110" s="87"/>
      <c r="F110" s="88"/>
      <c r="G110" s="88"/>
    </row>
    <row r="111" spans="1:7" x14ac:dyDescent="0.3">
      <c r="A111" s="66" t="s">
        <v>1093</v>
      </c>
      <c r="B111" s="66" t="s">
        <v>663</v>
      </c>
      <c r="C111" s="185" t="s">
        <v>83</v>
      </c>
      <c r="E111" s="64"/>
    </row>
    <row r="112" spans="1:7" outlineLevel="1" x14ac:dyDescent="0.3">
      <c r="A112" s="66" t="s">
        <v>1094</v>
      </c>
      <c r="C112" s="185"/>
      <c r="E112" s="64"/>
    </row>
    <row r="113" spans="1:7" outlineLevel="1" x14ac:dyDescent="0.3">
      <c r="A113" s="66" t="s">
        <v>1095</v>
      </c>
      <c r="C113" s="185"/>
      <c r="E113" s="64"/>
    </row>
    <row r="114" spans="1:7" outlineLevel="1" x14ac:dyDescent="0.3">
      <c r="A114" s="66" t="s">
        <v>1096</v>
      </c>
      <c r="C114" s="185"/>
      <c r="E114" s="64"/>
    </row>
    <row r="115" spans="1:7" outlineLevel="1" x14ac:dyDescent="0.3">
      <c r="A115" s="66" t="s">
        <v>1097</v>
      </c>
      <c r="C115" s="185"/>
      <c r="E115" s="64"/>
    </row>
    <row r="116" spans="1:7" ht="15" customHeight="1" x14ac:dyDescent="0.3">
      <c r="A116" s="85"/>
      <c r="B116" s="86" t="s">
        <v>1098</v>
      </c>
      <c r="C116" s="85" t="s">
        <v>669</v>
      </c>
      <c r="D116" s="85" t="s">
        <v>670</v>
      </c>
      <c r="E116" s="87"/>
      <c r="F116" s="85" t="s">
        <v>999</v>
      </c>
      <c r="G116" s="85" t="s">
        <v>671</v>
      </c>
    </row>
    <row r="117" spans="1:7" x14ac:dyDescent="0.3">
      <c r="A117" s="66" t="s">
        <v>1099</v>
      </c>
      <c r="B117" s="83" t="s">
        <v>673</v>
      </c>
      <c r="C117" s="191" t="s">
        <v>83</v>
      </c>
      <c r="D117" s="80"/>
      <c r="E117" s="80"/>
      <c r="F117" s="99"/>
      <c r="G117" s="99"/>
    </row>
    <row r="118" spans="1:7" x14ac:dyDescent="0.3">
      <c r="A118" s="80"/>
      <c r="B118" s="116"/>
      <c r="C118" s="80"/>
      <c r="D118" s="80"/>
      <c r="E118" s="80"/>
      <c r="F118" s="99"/>
      <c r="G118" s="99"/>
    </row>
    <row r="119" spans="1:7" x14ac:dyDescent="0.3">
      <c r="B119" s="83" t="s">
        <v>674</v>
      </c>
      <c r="C119" s="80"/>
      <c r="D119" s="80"/>
      <c r="E119" s="80"/>
      <c r="F119" s="99"/>
      <c r="G119" s="99"/>
    </row>
    <row r="120" spans="1:7" x14ac:dyDescent="0.3">
      <c r="A120" s="66" t="s">
        <v>1100</v>
      </c>
      <c r="B120" s="83" t="s">
        <v>591</v>
      </c>
      <c r="C120" s="191" t="s">
        <v>83</v>
      </c>
      <c r="D120" s="192" t="s">
        <v>83</v>
      </c>
      <c r="E120" s="80"/>
      <c r="F120" s="203" t="str">
        <f t="shared" ref="F120:F143" si="0">IF($C$144=0,"",IF(C120="[for completion]","",C120/$C$144))</f>
        <v/>
      </c>
      <c r="G120" s="203" t="str">
        <f t="shared" ref="G120:G143" si="1">IF($D$144=0,"",IF(D120="[for completion]","",D120/$D$144))</f>
        <v/>
      </c>
    </row>
    <row r="121" spans="1:7" x14ac:dyDescent="0.3">
      <c r="A121" s="66" t="s">
        <v>1101</v>
      </c>
      <c r="B121" s="83" t="s">
        <v>591</v>
      </c>
      <c r="C121" s="191" t="s">
        <v>83</v>
      </c>
      <c r="D121" s="192" t="s">
        <v>83</v>
      </c>
      <c r="E121" s="80"/>
      <c r="F121" s="203" t="str">
        <f t="shared" si="0"/>
        <v/>
      </c>
      <c r="G121" s="203" t="str">
        <f t="shared" si="1"/>
        <v/>
      </c>
    </row>
    <row r="122" spans="1:7" x14ac:dyDescent="0.3">
      <c r="A122" s="66" t="s">
        <v>1102</v>
      </c>
      <c r="B122" s="83" t="s">
        <v>591</v>
      </c>
      <c r="C122" s="191" t="s">
        <v>83</v>
      </c>
      <c r="D122" s="192" t="s">
        <v>83</v>
      </c>
      <c r="E122" s="80"/>
      <c r="F122" s="203" t="str">
        <f t="shared" si="0"/>
        <v/>
      </c>
      <c r="G122" s="203" t="str">
        <f t="shared" si="1"/>
        <v/>
      </c>
    </row>
    <row r="123" spans="1:7" x14ac:dyDescent="0.3">
      <c r="A123" s="66" t="s">
        <v>1103</v>
      </c>
      <c r="B123" s="83" t="s">
        <v>591</v>
      </c>
      <c r="C123" s="191" t="s">
        <v>83</v>
      </c>
      <c r="D123" s="192" t="s">
        <v>83</v>
      </c>
      <c r="E123" s="80"/>
      <c r="F123" s="203" t="str">
        <f t="shared" si="0"/>
        <v/>
      </c>
      <c r="G123" s="203" t="str">
        <f t="shared" si="1"/>
        <v/>
      </c>
    </row>
    <row r="124" spans="1:7" x14ac:dyDescent="0.3">
      <c r="A124" s="66" t="s">
        <v>1104</v>
      </c>
      <c r="B124" s="83" t="s">
        <v>591</v>
      </c>
      <c r="C124" s="191" t="s">
        <v>83</v>
      </c>
      <c r="D124" s="192" t="s">
        <v>83</v>
      </c>
      <c r="E124" s="80"/>
      <c r="F124" s="203" t="str">
        <f t="shared" si="0"/>
        <v/>
      </c>
      <c r="G124" s="203" t="str">
        <f t="shared" si="1"/>
        <v/>
      </c>
    </row>
    <row r="125" spans="1:7" x14ac:dyDescent="0.3">
      <c r="A125" s="66" t="s">
        <v>1105</v>
      </c>
      <c r="B125" s="83" t="s">
        <v>591</v>
      </c>
      <c r="C125" s="191" t="s">
        <v>83</v>
      </c>
      <c r="D125" s="192" t="s">
        <v>83</v>
      </c>
      <c r="E125" s="80"/>
      <c r="F125" s="203" t="str">
        <f t="shared" si="0"/>
        <v/>
      </c>
      <c r="G125" s="203" t="str">
        <f t="shared" si="1"/>
        <v/>
      </c>
    </row>
    <row r="126" spans="1:7" x14ac:dyDescent="0.3">
      <c r="A126" s="66" t="s">
        <v>1106</v>
      </c>
      <c r="B126" s="83" t="s">
        <v>591</v>
      </c>
      <c r="C126" s="191" t="s">
        <v>83</v>
      </c>
      <c r="D126" s="192" t="s">
        <v>83</v>
      </c>
      <c r="E126" s="80"/>
      <c r="F126" s="203" t="str">
        <f t="shared" si="0"/>
        <v/>
      </c>
      <c r="G126" s="203" t="str">
        <f t="shared" si="1"/>
        <v/>
      </c>
    </row>
    <row r="127" spans="1:7" x14ac:dyDescent="0.3">
      <c r="A127" s="66" t="s">
        <v>1107</v>
      </c>
      <c r="B127" s="83" t="s">
        <v>591</v>
      </c>
      <c r="C127" s="191" t="s">
        <v>83</v>
      </c>
      <c r="D127" s="192" t="s">
        <v>83</v>
      </c>
      <c r="E127" s="80"/>
      <c r="F127" s="203" t="str">
        <f t="shared" si="0"/>
        <v/>
      </c>
      <c r="G127" s="203" t="str">
        <f t="shared" si="1"/>
        <v/>
      </c>
    </row>
    <row r="128" spans="1:7" x14ac:dyDescent="0.3">
      <c r="A128" s="66" t="s">
        <v>1108</v>
      </c>
      <c r="B128" s="83" t="s">
        <v>591</v>
      </c>
      <c r="C128" s="191" t="s">
        <v>83</v>
      </c>
      <c r="D128" s="192" t="s">
        <v>83</v>
      </c>
      <c r="E128" s="80"/>
      <c r="F128" s="203" t="str">
        <f t="shared" si="0"/>
        <v/>
      </c>
      <c r="G128" s="203" t="str">
        <f t="shared" si="1"/>
        <v/>
      </c>
    </row>
    <row r="129" spans="1:7" x14ac:dyDescent="0.3">
      <c r="A129" s="66" t="s">
        <v>1109</v>
      </c>
      <c r="B129" s="83" t="s">
        <v>591</v>
      </c>
      <c r="C129" s="191" t="s">
        <v>83</v>
      </c>
      <c r="D129" s="192" t="s">
        <v>83</v>
      </c>
      <c r="E129" s="83"/>
      <c r="F129" s="203" t="str">
        <f t="shared" si="0"/>
        <v/>
      </c>
      <c r="G129" s="203" t="str">
        <f t="shared" si="1"/>
        <v/>
      </c>
    </row>
    <row r="130" spans="1:7" x14ac:dyDescent="0.3">
      <c r="A130" s="66" t="s">
        <v>1110</v>
      </c>
      <c r="B130" s="83" t="s">
        <v>591</v>
      </c>
      <c r="C130" s="191" t="s">
        <v>83</v>
      </c>
      <c r="D130" s="192" t="s">
        <v>83</v>
      </c>
      <c r="E130" s="83"/>
      <c r="F130" s="203" t="str">
        <f t="shared" si="0"/>
        <v/>
      </c>
      <c r="G130" s="203" t="str">
        <f t="shared" si="1"/>
        <v/>
      </c>
    </row>
    <row r="131" spans="1:7" x14ac:dyDescent="0.3">
      <c r="A131" s="66" t="s">
        <v>1111</v>
      </c>
      <c r="B131" s="83" t="s">
        <v>591</v>
      </c>
      <c r="C131" s="191" t="s">
        <v>83</v>
      </c>
      <c r="D131" s="192" t="s">
        <v>83</v>
      </c>
      <c r="E131" s="83"/>
      <c r="F131" s="203" t="str">
        <f t="shared" si="0"/>
        <v/>
      </c>
      <c r="G131" s="203" t="str">
        <f t="shared" si="1"/>
        <v/>
      </c>
    </row>
    <row r="132" spans="1:7" x14ac:dyDescent="0.3">
      <c r="A132" s="66" t="s">
        <v>1112</v>
      </c>
      <c r="B132" s="83" t="s">
        <v>591</v>
      </c>
      <c r="C132" s="191" t="s">
        <v>83</v>
      </c>
      <c r="D132" s="192" t="s">
        <v>83</v>
      </c>
      <c r="E132" s="83"/>
      <c r="F132" s="203" t="str">
        <f t="shared" si="0"/>
        <v/>
      </c>
      <c r="G132" s="203" t="str">
        <f t="shared" si="1"/>
        <v/>
      </c>
    </row>
    <row r="133" spans="1:7" x14ac:dyDescent="0.3">
      <c r="A133" s="66" t="s">
        <v>1113</v>
      </c>
      <c r="B133" s="83" t="s">
        <v>591</v>
      </c>
      <c r="C133" s="191" t="s">
        <v>83</v>
      </c>
      <c r="D133" s="192" t="s">
        <v>83</v>
      </c>
      <c r="E133" s="83"/>
      <c r="F133" s="203" t="str">
        <f t="shared" si="0"/>
        <v/>
      </c>
      <c r="G133" s="203" t="str">
        <f t="shared" si="1"/>
        <v/>
      </c>
    </row>
    <row r="134" spans="1:7" x14ac:dyDescent="0.3">
      <c r="A134" s="66" t="s">
        <v>1114</v>
      </c>
      <c r="B134" s="83" t="s">
        <v>591</v>
      </c>
      <c r="C134" s="191" t="s">
        <v>83</v>
      </c>
      <c r="D134" s="192" t="s">
        <v>83</v>
      </c>
      <c r="E134" s="83"/>
      <c r="F134" s="203" t="str">
        <f t="shared" si="0"/>
        <v/>
      </c>
      <c r="G134" s="203" t="str">
        <f t="shared" si="1"/>
        <v/>
      </c>
    </row>
    <row r="135" spans="1:7" x14ac:dyDescent="0.3">
      <c r="A135" s="66" t="s">
        <v>1115</v>
      </c>
      <c r="B135" s="83" t="s">
        <v>591</v>
      </c>
      <c r="C135" s="191" t="s">
        <v>83</v>
      </c>
      <c r="D135" s="192" t="s">
        <v>83</v>
      </c>
      <c r="F135" s="203" t="str">
        <f t="shared" si="0"/>
        <v/>
      </c>
      <c r="G135" s="203" t="str">
        <f t="shared" si="1"/>
        <v/>
      </c>
    </row>
    <row r="136" spans="1:7" x14ac:dyDescent="0.3">
      <c r="A136" s="66" t="s">
        <v>1116</v>
      </c>
      <c r="B136" s="83" t="s">
        <v>591</v>
      </c>
      <c r="C136" s="191" t="s">
        <v>83</v>
      </c>
      <c r="D136" s="192" t="s">
        <v>83</v>
      </c>
      <c r="E136" s="103"/>
      <c r="F136" s="203" t="str">
        <f t="shared" si="0"/>
        <v/>
      </c>
      <c r="G136" s="203" t="str">
        <f t="shared" si="1"/>
        <v/>
      </c>
    </row>
    <row r="137" spans="1:7" x14ac:dyDescent="0.3">
      <c r="A137" s="66" t="s">
        <v>1117</v>
      </c>
      <c r="B137" s="83" t="s">
        <v>591</v>
      </c>
      <c r="C137" s="191" t="s">
        <v>83</v>
      </c>
      <c r="D137" s="192" t="s">
        <v>83</v>
      </c>
      <c r="E137" s="103"/>
      <c r="F137" s="203" t="str">
        <f t="shared" si="0"/>
        <v/>
      </c>
      <c r="G137" s="203" t="str">
        <f t="shared" si="1"/>
        <v/>
      </c>
    </row>
    <row r="138" spans="1:7" x14ac:dyDescent="0.3">
      <c r="A138" s="66" t="s">
        <v>1118</v>
      </c>
      <c r="B138" s="83" t="s">
        <v>591</v>
      </c>
      <c r="C138" s="191" t="s">
        <v>83</v>
      </c>
      <c r="D138" s="192" t="s">
        <v>83</v>
      </c>
      <c r="E138" s="103"/>
      <c r="F138" s="203" t="str">
        <f t="shared" si="0"/>
        <v/>
      </c>
      <c r="G138" s="203" t="str">
        <f t="shared" si="1"/>
        <v/>
      </c>
    </row>
    <row r="139" spans="1:7" x14ac:dyDescent="0.3">
      <c r="A139" s="66" t="s">
        <v>1119</v>
      </c>
      <c r="B139" s="83" t="s">
        <v>591</v>
      </c>
      <c r="C139" s="191" t="s">
        <v>83</v>
      </c>
      <c r="D139" s="192" t="s">
        <v>83</v>
      </c>
      <c r="E139" s="103"/>
      <c r="F139" s="203" t="str">
        <f t="shared" si="0"/>
        <v/>
      </c>
      <c r="G139" s="203" t="str">
        <f t="shared" si="1"/>
        <v/>
      </c>
    </row>
    <row r="140" spans="1:7" x14ac:dyDescent="0.3">
      <c r="A140" s="66" t="s">
        <v>1120</v>
      </c>
      <c r="B140" s="83" t="s">
        <v>591</v>
      </c>
      <c r="C140" s="191" t="s">
        <v>83</v>
      </c>
      <c r="D140" s="192" t="s">
        <v>83</v>
      </c>
      <c r="E140" s="103"/>
      <c r="F140" s="203" t="str">
        <f t="shared" si="0"/>
        <v/>
      </c>
      <c r="G140" s="203" t="str">
        <f t="shared" si="1"/>
        <v/>
      </c>
    </row>
    <row r="141" spans="1:7" x14ac:dyDescent="0.3">
      <c r="A141" s="66" t="s">
        <v>1121</v>
      </c>
      <c r="B141" s="83" t="s">
        <v>591</v>
      </c>
      <c r="C141" s="191" t="s">
        <v>83</v>
      </c>
      <c r="D141" s="192" t="s">
        <v>83</v>
      </c>
      <c r="E141" s="103"/>
      <c r="F141" s="203" t="str">
        <f t="shared" si="0"/>
        <v/>
      </c>
      <c r="G141" s="203" t="str">
        <f t="shared" si="1"/>
        <v/>
      </c>
    </row>
    <row r="142" spans="1:7" x14ac:dyDescent="0.3">
      <c r="A142" s="66" t="s">
        <v>1122</v>
      </c>
      <c r="B142" s="83" t="s">
        <v>591</v>
      </c>
      <c r="C142" s="191" t="s">
        <v>83</v>
      </c>
      <c r="D142" s="192" t="s">
        <v>83</v>
      </c>
      <c r="E142" s="103"/>
      <c r="F142" s="203" t="str">
        <f t="shared" si="0"/>
        <v/>
      </c>
      <c r="G142" s="203" t="str">
        <f t="shared" si="1"/>
        <v/>
      </c>
    </row>
    <row r="143" spans="1:7" x14ac:dyDescent="0.3">
      <c r="A143" s="66" t="s">
        <v>1123</v>
      </c>
      <c r="B143" s="83" t="s">
        <v>591</v>
      </c>
      <c r="C143" s="191" t="s">
        <v>83</v>
      </c>
      <c r="D143" s="192" t="s">
        <v>83</v>
      </c>
      <c r="E143" s="103"/>
      <c r="F143" s="203" t="str">
        <f t="shared" si="0"/>
        <v/>
      </c>
      <c r="G143" s="203" t="str">
        <f t="shared" si="1"/>
        <v/>
      </c>
    </row>
    <row r="144" spans="1:7" x14ac:dyDescent="0.3">
      <c r="A144" s="66" t="s">
        <v>1124</v>
      </c>
      <c r="B144" s="93" t="s">
        <v>146</v>
      </c>
      <c r="C144" s="193">
        <f>SUM(C120:C143)</f>
        <v>0</v>
      </c>
      <c r="D144" s="91">
        <f>SUM(D120:D143)</f>
        <v>0</v>
      </c>
      <c r="E144" s="103"/>
      <c r="F144" s="204">
        <f>SUM(F120:F143)</f>
        <v>0</v>
      </c>
      <c r="G144" s="204">
        <f>SUM(G120:G143)</f>
        <v>0</v>
      </c>
    </row>
    <row r="145" spans="1:7" ht="15" customHeight="1" x14ac:dyDescent="0.3">
      <c r="A145" s="85"/>
      <c r="B145" s="86" t="s">
        <v>1125</v>
      </c>
      <c r="C145" s="85" t="s">
        <v>669</v>
      </c>
      <c r="D145" s="85" t="s">
        <v>670</v>
      </c>
      <c r="E145" s="87"/>
      <c r="F145" s="85" t="s">
        <v>999</v>
      </c>
      <c r="G145" s="85" t="s">
        <v>671</v>
      </c>
    </row>
    <row r="146" spans="1:7" x14ac:dyDescent="0.3">
      <c r="A146" s="66" t="s">
        <v>1126</v>
      </c>
      <c r="B146" s="66" t="s">
        <v>702</v>
      </c>
      <c r="C146" s="185" t="s">
        <v>83</v>
      </c>
      <c r="G146" s="66"/>
    </row>
    <row r="147" spans="1:7" x14ac:dyDescent="0.3">
      <c r="G147" s="66"/>
    </row>
    <row r="148" spans="1:7" x14ac:dyDescent="0.3">
      <c r="B148" s="83" t="s">
        <v>703</v>
      </c>
      <c r="G148" s="66"/>
    </row>
    <row r="149" spans="1:7" x14ac:dyDescent="0.3">
      <c r="A149" s="66" t="s">
        <v>1127</v>
      </c>
      <c r="B149" s="66" t="s">
        <v>705</v>
      </c>
      <c r="C149" s="191" t="s">
        <v>83</v>
      </c>
      <c r="D149" s="192" t="s">
        <v>83</v>
      </c>
      <c r="F149" s="203" t="str">
        <f t="shared" ref="F149:F163" si="2">IF($C$157=0,"",IF(C149="[for completion]","",C149/$C$157))</f>
        <v/>
      </c>
      <c r="G149" s="203" t="str">
        <f t="shared" ref="G149:G163" si="3">IF($D$157=0,"",IF(D149="[for completion]","",D149/$D$157))</f>
        <v/>
      </c>
    </row>
    <row r="150" spans="1:7" x14ac:dyDescent="0.3">
      <c r="A150" s="66" t="s">
        <v>1128</v>
      </c>
      <c r="B150" s="66" t="s">
        <v>707</v>
      </c>
      <c r="C150" s="191" t="s">
        <v>83</v>
      </c>
      <c r="D150" s="192" t="s">
        <v>83</v>
      </c>
      <c r="F150" s="203" t="str">
        <f t="shared" si="2"/>
        <v/>
      </c>
      <c r="G150" s="203" t="str">
        <f t="shared" si="3"/>
        <v/>
      </c>
    </row>
    <row r="151" spans="1:7" x14ac:dyDescent="0.3">
      <c r="A151" s="66" t="s">
        <v>1129</v>
      </c>
      <c r="B151" s="66" t="s">
        <v>709</v>
      </c>
      <c r="C151" s="191" t="s">
        <v>83</v>
      </c>
      <c r="D151" s="192" t="s">
        <v>83</v>
      </c>
      <c r="F151" s="203" t="str">
        <f t="shared" si="2"/>
        <v/>
      </c>
      <c r="G151" s="203" t="str">
        <f t="shared" si="3"/>
        <v/>
      </c>
    </row>
    <row r="152" spans="1:7" x14ac:dyDescent="0.3">
      <c r="A152" s="66" t="s">
        <v>1130</v>
      </c>
      <c r="B152" s="66" t="s">
        <v>711</v>
      </c>
      <c r="C152" s="191" t="s">
        <v>83</v>
      </c>
      <c r="D152" s="192" t="s">
        <v>83</v>
      </c>
      <c r="F152" s="203" t="str">
        <f t="shared" si="2"/>
        <v/>
      </c>
      <c r="G152" s="203" t="str">
        <f t="shared" si="3"/>
        <v/>
      </c>
    </row>
    <row r="153" spans="1:7" x14ac:dyDescent="0.3">
      <c r="A153" s="66" t="s">
        <v>1131</v>
      </c>
      <c r="B153" s="66" t="s">
        <v>713</v>
      </c>
      <c r="C153" s="191" t="s">
        <v>83</v>
      </c>
      <c r="D153" s="192" t="s">
        <v>83</v>
      </c>
      <c r="F153" s="203" t="str">
        <f t="shared" si="2"/>
        <v/>
      </c>
      <c r="G153" s="203" t="str">
        <f t="shared" si="3"/>
        <v/>
      </c>
    </row>
    <row r="154" spans="1:7" x14ac:dyDescent="0.3">
      <c r="A154" s="66" t="s">
        <v>1132</v>
      </c>
      <c r="B154" s="66" t="s">
        <v>715</v>
      </c>
      <c r="C154" s="191" t="s">
        <v>83</v>
      </c>
      <c r="D154" s="192" t="s">
        <v>83</v>
      </c>
      <c r="F154" s="203" t="str">
        <f t="shared" si="2"/>
        <v/>
      </c>
      <c r="G154" s="203" t="str">
        <f t="shared" si="3"/>
        <v/>
      </c>
    </row>
    <row r="155" spans="1:7" x14ac:dyDescent="0.3">
      <c r="A155" s="66" t="s">
        <v>1133</v>
      </c>
      <c r="B155" s="66" t="s">
        <v>717</v>
      </c>
      <c r="C155" s="191" t="s">
        <v>83</v>
      </c>
      <c r="D155" s="192" t="s">
        <v>83</v>
      </c>
      <c r="F155" s="203" t="str">
        <f t="shared" si="2"/>
        <v/>
      </c>
      <c r="G155" s="203" t="str">
        <f t="shared" si="3"/>
        <v/>
      </c>
    </row>
    <row r="156" spans="1:7" x14ac:dyDescent="0.3">
      <c r="A156" s="66" t="s">
        <v>1134</v>
      </c>
      <c r="B156" s="66" t="s">
        <v>719</v>
      </c>
      <c r="C156" s="191" t="s">
        <v>83</v>
      </c>
      <c r="D156" s="192" t="s">
        <v>83</v>
      </c>
      <c r="F156" s="203" t="str">
        <f t="shared" si="2"/>
        <v/>
      </c>
      <c r="G156" s="203" t="str">
        <f t="shared" si="3"/>
        <v/>
      </c>
    </row>
    <row r="157" spans="1:7" x14ac:dyDescent="0.3">
      <c r="A157" s="66" t="s">
        <v>1135</v>
      </c>
      <c r="B157" s="93" t="s">
        <v>146</v>
      </c>
      <c r="C157" s="191">
        <f>SUM(C149:C156)</f>
        <v>0</v>
      </c>
      <c r="D157" s="192">
        <f>SUM(D149:D156)</f>
        <v>0</v>
      </c>
      <c r="F157" s="185">
        <f>SUM(F149:F156)</f>
        <v>0</v>
      </c>
      <c r="G157" s="185">
        <f>SUM(G149:G156)</f>
        <v>0</v>
      </c>
    </row>
    <row r="158" spans="1:7" outlineLevel="1" x14ac:dyDescent="0.3">
      <c r="A158" s="66" t="s">
        <v>1136</v>
      </c>
      <c r="B158" s="95" t="s">
        <v>722</v>
      </c>
      <c r="C158" s="191"/>
      <c r="D158" s="192"/>
      <c r="F158" s="203" t="str">
        <f t="shared" si="2"/>
        <v/>
      </c>
      <c r="G158" s="203" t="str">
        <f t="shared" si="3"/>
        <v/>
      </c>
    </row>
    <row r="159" spans="1:7" outlineLevel="1" x14ac:dyDescent="0.3">
      <c r="A159" s="66" t="s">
        <v>1137</v>
      </c>
      <c r="B159" s="95" t="s">
        <v>724</v>
      </c>
      <c r="C159" s="191"/>
      <c r="D159" s="192"/>
      <c r="F159" s="203" t="str">
        <f t="shared" si="2"/>
        <v/>
      </c>
      <c r="G159" s="203" t="str">
        <f t="shared" si="3"/>
        <v/>
      </c>
    </row>
    <row r="160" spans="1:7" outlineLevel="1" x14ac:dyDescent="0.3">
      <c r="A160" s="66" t="s">
        <v>1138</v>
      </c>
      <c r="B160" s="95" t="s">
        <v>726</v>
      </c>
      <c r="C160" s="191"/>
      <c r="D160" s="192"/>
      <c r="F160" s="203" t="str">
        <f t="shared" si="2"/>
        <v/>
      </c>
      <c r="G160" s="203" t="str">
        <f t="shared" si="3"/>
        <v/>
      </c>
    </row>
    <row r="161" spans="1:7" outlineLevel="1" x14ac:dyDescent="0.3">
      <c r="A161" s="66" t="s">
        <v>1139</v>
      </c>
      <c r="B161" s="95" t="s">
        <v>728</v>
      </c>
      <c r="C161" s="191"/>
      <c r="D161" s="192"/>
      <c r="F161" s="203" t="str">
        <f t="shared" si="2"/>
        <v/>
      </c>
      <c r="G161" s="203" t="str">
        <f t="shared" si="3"/>
        <v/>
      </c>
    </row>
    <row r="162" spans="1:7" outlineLevel="1" x14ac:dyDescent="0.3">
      <c r="A162" s="66" t="s">
        <v>1140</v>
      </c>
      <c r="B162" s="95" t="s">
        <v>730</v>
      </c>
      <c r="C162" s="191"/>
      <c r="D162" s="192"/>
      <c r="F162" s="203" t="str">
        <f t="shared" si="2"/>
        <v/>
      </c>
      <c r="G162" s="203" t="str">
        <f t="shared" si="3"/>
        <v/>
      </c>
    </row>
    <row r="163" spans="1:7" outlineLevel="1" x14ac:dyDescent="0.3">
      <c r="A163" s="66" t="s">
        <v>1141</v>
      </c>
      <c r="B163" s="95" t="s">
        <v>732</v>
      </c>
      <c r="C163" s="191"/>
      <c r="D163" s="192"/>
      <c r="F163" s="203" t="str">
        <f t="shared" si="2"/>
        <v/>
      </c>
      <c r="G163" s="203" t="str">
        <f t="shared" si="3"/>
        <v/>
      </c>
    </row>
    <row r="164" spans="1:7" outlineLevel="1" x14ac:dyDescent="0.3">
      <c r="A164" s="66" t="s">
        <v>1142</v>
      </c>
      <c r="B164" s="95"/>
      <c r="F164" s="92"/>
      <c r="G164" s="92"/>
    </row>
    <row r="165" spans="1:7" outlineLevel="1" x14ac:dyDescent="0.3">
      <c r="A165" s="66" t="s">
        <v>1143</v>
      </c>
      <c r="B165" s="95"/>
      <c r="F165" s="92"/>
      <c r="G165" s="92"/>
    </row>
    <row r="166" spans="1:7" outlineLevel="1" x14ac:dyDescent="0.3">
      <c r="A166" s="66" t="s">
        <v>1144</v>
      </c>
      <c r="B166" s="95"/>
      <c r="F166" s="92"/>
      <c r="G166" s="92"/>
    </row>
    <row r="167" spans="1:7" ht="15" customHeight="1" x14ac:dyDescent="0.3">
      <c r="A167" s="85"/>
      <c r="B167" s="86" t="s">
        <v>1145</v>
      </c>
      <c r="C167" s="85" t="s">
        <v>669</v>
      </c>
      <c r="D167" s="85" t="s">
        <v>670</v>
      </c>
      <c r="E167" s="87"/>
      <c r="F167" s="85" t="s">
        <v>999</v>
      </c>
      <c r="G167" s="85" t="s">
        <v>671</v>
      </c>
    </row>
    <row r="168" spans="1:7" x14ac:dyDescent="0.3">
      <c r="A168" s="66" t="s">
        <v>1146</v>
      </c>
      <c r="B168" s="66" t="s">
        <v>702</v>
      </c>
      <c r="C168" s="185" t="s">
        <v>116</v>
      </c>
      <c r="G168" s="66"/>
    </row>
    <row r="169" spans="1:7" x14ac:dyDescent="0.3">
      <c r="G169" s="66"/>
    </row>
    <row r="170" spans="1:7" x14ac:dyDescent="0.3">
      <c r="B170" s="83" t="s">
        <v>703</v>
      </c>
      <c r="G170" s="66"/>
    </row>
    <row r="171" spans="1:7" x14ac:dyDescent="0.3">
      <c r="A171" s="66" t="s">
        <v>1147</v>
      </c>
      <c r="B171" s="66" t="s">
        <v>705</v>
      </c>
      <c r="C171" s="191" t="s">
        <v>116</v>
      </c>
      <c r="D171" s="192" t="s">
        <v>116</v>
      </c>
      <c r="F171" s="203" t="str">
        <f>IF($C$179=0,"",IF(C171="[Mark as ND1 if not relevant]","",C171/$C$179))</f>
        <v/>
      </c>
      <c r="G171" s="203" t="str">
        <f>IF($D$179=0,"",IF(D171="[Mark as ND1 if not relevant]","",D171/$D$179))</f>
        <v/>
      </c>
    </row>
    <row r="172" spans="1:7" x14ac:dyDescent="0.3">
      <c r="A172" s="66" t="s">
        <v>1148</v>
      </c>
      <c r="B172" s="66" t="s">
        <v>707</v>
      </c>
      <c r="C172" s="191" t="s">
        <v>116</v>
      </c>
      <c r="D172" s="192" t="s">
        <v>116</v>
      </c>
      <c r="F172" s="203" t="str">
        <f t="shared" ref="F172:F178" si="4">IF($C$179=0,"",IF(C172="[Mark as ND1 if not relevant]","",C172/$C$179))</f>
        <v/>
      </c>
      <c r="G172" s="203" t="str">
        <f t="shared" ref="G172:G178" si="5">IF($D$179=0,"",IF(D172="[Mark as ND1 if not relevant]","",D172/$D$179))</f>
        <v/>
      </c>
    </row>
    <row r="173" spans="1:7" x14ac:dyDescent="0.3">
      <c r="A173" s="66" t="s">
        <v>1149</v>
      </c>
      <c r="B173" s="66" t="s">
        <v>709</v>
      </c>
      <c r="C173" s="191" t="s">
        <v>116</v>
      </c>
      <c r="D173" s="192" t="s">
        <v>116</v>
      </c>
      <c r="F173" s="203" t="str">
        <f t="shared" si="4"/>
        <v/>
      </c>
      <c r="G173" s="203" t="str">
        <f t="shared" si="5"/>
        <v/>
      </c>
    </row>
    <row r="174" spans="1:7" x14ac:dyDescent="0.3">
      <c r="A174" s="66" t="s">
        <v>1150</v>
      </c>
      <c r="B174" s="66" t="s">
        <v>711</v>
      </c>
      <c r="C174" s="191" t="s">
        <v>116</v>
      </c>
      <c r="D174" s="192" t="s">
        <v>116</v>
      </c>
      <c r="F174" s="203" t="str">
        <f t="shared" si="4"/>
        <v/>
      </c>
      <c r="G174" s="203" t="str">
        <f t="shared" si="5"/>
        <v/>
      </c>
    </row>
    <row r="175" spans="1:7" x14ac:dyDescent="0.3">
      <c r="A175" s="66" t="s">
        <v>1151</v>
      </c>
      <c r="B175" s="66" t="s">
        <v>713</v>
      </c>
      <c r="C175" s="191" t="s">
        <v>116</v>
      </c>
      <c r="D175" s="192" t="s">
        <v>116</v>
      </c>
      <c r="F175" s="203" t="str">
        <f t="shared" si="4"/>
        <v/>
      </c>
      <c r="G175" s="203" t="str">
        <f t="shared" si="5"/>
        <v/>
      </c>
    </row>
    <row r="176" spans="1:7" x14ac:dyDescent="0.3">
      <c r="A176" s="66" t="s">
        <v>1152</v>
      </c>
      <c r="B176" s="66" t="s">
        <v>715</v>
      </c>
      <c r="C176" s="191" t="s">
        <v>116</v>
      </c>
      <c r="D176" s="192" t="s">
        <v>116</v>
      </c>
      <c r="F176" s="203" t="str">
        <f t="shared" si="4"/>
        <v/>
      </c>
      <c r="G176" s="203" t="str">
        <f t="shared" si="5"/>
        <v/>
      </c>
    </row>
    <row r="177" spans="1:7" x14ac:dyDescent="0.3">
      <c r="A177" s="66" t="s">
        <v>1153</v>
      </c>
      <c r="B177" s="66" t="s">
        <v>717</v>
      </c>
      <c r="C177" s="191" t="s">
        <v>116</v>
      </c>
      <c r="D177" s="192" t="s">
        <v>116</v>
      </c>
      <c r="F177" s="203" t="str">
        <f t="shared" si="4"/>
        <v/>
      </c>
      <c r="G177" s="203" t="str">
        <f t="shared" si="5"/>
        <v/>
      </c>
    </row>
    <row r="178" spans="1:7" x14ac:dyDescent="0.3">
      <c r="A178" s="66" t="s">
        <v>1154</v>
      </c>
      <c r="B178" s="66" t="s">
        <v>719</v>
      </c>
      <c r="C178" s="191" t="s">
        <v>116</v>
      </c>
      <c r="D178" s="192" t="s">
        <v>116</v>
      </c>
      <c r="F178" s="203" t="str">
        <f t="shared" si="4"/>
        <v/>
      </c>
      <c r="G178" s="203" t="str">
        <f t="shared" si="5"/>
        <v/>
      </c>
    </row>
    <row r="179" spans="1:7" x14ac:dyDescent="0.3">
      <c r="A179" s="66" t="s">
        <v>1155</v>
      </c>
      <c r="B179" s="93" t="s">
        <v>146</v>
      </c>
      <c r="C179" s="191">
        <f>SUM(C171:C178)</f>
        <v>0</v>
      </c>
      <c r="D179" s="192">
        <f>SUM(D171:D178)</f>
        <v>0</v>
      </c>
      <c r="F179" s="185">
        <f>SUM(F171:F178)</f>
        <v>0</v>
      </c>
      <c r="G179" s="185">
        <f>SUM(G171:G178)</f>
        <v>0</v>
      </c>
    </row>
    <row r="180" spans="1:7" outlineLevel="1" x14ac:dyDescent="0.3">
      <c r="A180" s="66" t="s">
        <v>1156</v>
      </c>
      <c r="B180" s="95" t="s">
        <v>722</v>
      </c>
      <c r="C180" s="191"/>
      <c r="D180" s="192"/>
      <c r="F180" s="203" t="str">
        <f t="shared" ref="F180:F185" si="6">IF($C$179=0,"",IF(C180="[for completion]","",C180/$C$179))</f>
        <v/>
      </c>
      <c r="G180" s="203" t="str">
        <f t="shared" ref="G180:G185" si="7">IF($D$179=0,"",IF(D180="[for completion]","",D180/$D$179))</f>
        <v/>
      </c>
    </row>
    <row r="181" spans="1:7" outlineLevel="1" x14ac:dyDescent="0.3">
      <c r="A181" s="66" t="s">
        <v>1157</v>
      </c>
      <c r="B181" s="95" t="s">
        <v>724</v>
      </c>
      <c r="C181" s="191"/>
      <c r="D181" s="192"/>
      <c r="F181" s="203" t="str">
        <f t="shared" si="6"/>
        <v/>
      </c>
      <c r="G181" s="203" t="str">
        <f t="shared" si="7"/>
        <v/>
      </c>
    </row>
    <row r="182" spans="1:7" outlineLevel="1" x14ac:dyDescent="0.3">
      <c r="A182" s="66" t="s">
        <v>1158</v>
      </c>
      <c r="B182" s="95" t="s">
        <v>726</v>
      </c>
      <c r="C182" s="191"/>
      <c r="D182" s="192"/>
      <c r="F182" s="203" t="str">
        <f t="shared" si="6"/>
        <v/>
      </c>
      <c r="G182" s="203" t="str">
        <f t="shared" si="7"/>
        <v/>
      </c>
    </row>
    <row r="183" spans="1:7" outlineLevel="1" x14ac:dyDescent="0.3">
      <c r="A183" s="66" t="s">
        <v>1159</v>
      </c>
      <c r="B183" s="95" t="s">
        <v>728</v>
      </c>
      <c r="C183" s="191"/>
      <c r="D183" s="192"/>
      <c r="F183" s="203" t="str">
        <f t="shared" si="6"/>
        <v/>
      </c>
      <c r="G183" s="203" t="str">
        <f t="shared" si="7"/>
        <v/>
      </c>
    </row>
    <row r="184" spans="1:7" outlineLevel="1" x14ac:dyDescent="0.3">
      <c r="A184" s="66" t="s">
        <v>1160</v>
      </c>
      <c r="B184" s="95" t="s">
        <v>730</v>
      </c>
      <c r="C184" s="191"/>
      <c r="D184" s="192"/>
      <c r="F184" s="203" t="str">
        <f t="shared" si="6"/>
        <v/>
      </c>
      <c r="G184" s="203" t="str">
        <f t="shared" si="7"/>
        <v/>
      </c>
    </row>
    <row r="185" spans="1:7" outlineLevel="1" x14ac:dyDescent="0.3">
      <c r="A185" s="66" t="s">
        <v>1161</v>
      </c>
      <c r="B185" s="95" t="s">
        <v>732</v>
      </c>
      <c r="C185" s="191"/>
      <c r="D185" s="192"/>
      <c r="F185" s="203" t="str">
        <f t="shared" si="6"/>
        <v/>
      </c>
      <c r="G185" s="203" t="str">
        <f t="shared" si="7"/>
        <v/>
      </c>
    </row>
    <row r="186" spans="1:7" outlineLevel="1" x14ac:dyDescent="0.3">
      <c r="A186" s="66" t="s">
        <v>1162</v>
      </c>
      <c r="B186" s="95"/>
      <c r="F186" s="92"/>
      <c r="G186" s="92"/>
    </row>
    <row r="187" spans="1:7" outlineLevel="1" x14ac:dyDescent="0.3">
      <c r="A187" s="66" t="s">
        <v>1163</v>
      </c>
      <c r="B187" s="95"/>
      <c r="F187" s="92"/>
      <c r="G187" s="92"/>
    </row>
    <row r="188" spans="1:7" outlineLevel="1" x14ac:dyDescent="0.3">
      <c r="A188" s="66" t="s">
        <v>1164</v>
      </c>
      <c r="B188" s="95"/>
      <c r="F188" s="92"/>
      <c r="G188" s="92"/>
    </row>
    <row r="189" spans="1:7" ht="15" customHeight="1" x14ac:dyDescent="0.3">
      <c r="A189" s="85"/>
      <c r="B189" s="86" t="s">
        <v>1165</v>
      </c>
      <c r="C189" s="85" t="s">
        <v>999</v>
      </c>
      <c r="D189" s="85"/>
      <c r="E189" s="87"/>
      <c r="F189" s="85"/>
      <c r="G189" s="85"/>
    </row>
    <row r="190" spans="1:7" x14ac:dyDescent="0.3">
      <c r="A190" s="66" t="s">
        <v>1166</v>
      </c>
      <c r="B190" s="83" t="s">
        <v>591</v>
      </c>
      <c r="C190" s="185" t="s">
        <v>83</v>
      </c>
      <c r="E190" s="103"/>
      <c r="F190" s="103"/>
      <c r="G190" s="103"/>
    </row>
    <row r="191" spans="1:7" x14ac:dyDescent="0.3">
      <c r="A191" s="66" t="s">
        <v>1167</v>
      </c>
      <c r="B191" s="83" t="s">
        <v>591</v>
      </c>
      <c r="C191" s="185" t="s">
        <v>83</v>
      </c>
      <c r="E191" s="103"/>
      <c r="F191" s="103"/>
      <c r="G191" s="103"/>
    </row>
    <row r="192" spans="1:7" x14ac:dyDescent="0.3">
      <c r="A192" s="66" t="s">
        <v>1168</v>
      </c>
      <c r="B192" s="83" t="s">
        <v>591</v>
      </c>
      <c r="C192" s="185" t="s">
        <v>83</v>
      </c>
      <c r="E192" s="103"/>
      <c r="F192" s="103"/>
      <c r="G192" s="103"/>
    </row>
    <row r="193" spans="1:7" x14ac:dyDescent="0.3">
      <c r="A193" s="66" t="s">
        <v>1169</v>
      </c>
      <c r="B193" s="83" t="s">
        <v>591</v>
      </c>
      <c r="C193" s="185" t="s">
        <v>83</v>
      </c>
      <c r="E193" s="103"/>
      <c r="F193" s="103"/>
      <c r="G193" s="103"/>
    </row>
    <row r="194" spans="1:7" x14ac:dyDescent="0.3">
      <c r="A194" s="66" t="s">
        <v>1170</v>
      </c>
      <c r="B194" s="83" t="s">
        <v>591</v>
      </c>
      <c r="C194" s="185" t="s">
        <v>83</v>
      </c>
      <c r="E194" s="103"/>
      <c r="F194" s="103"/>
      <c r="G194" s="103"/>
    </row>
    <row r="195" spans="1:7" x14ac:dyDescent="0.3">
      <c r="A195" s="66" t="s">
        <v>1171</v>
      </c>
      <c r="B195" s="170" t="s">
        <v>591</v>
      </c>
      <c r="C195" s="185" t="s">
        <v>83</v>
      </c>
      <c r="E195" s="103"/>
      <c r="F195" s="103"/>
      <c r="G195" s="103"/>
    </row>
    <row r="196" spans="1:7" x14ac:dyDescent="0.3">
      <c r="A196" s="66" t="s">
        <v>1172</v>
      </c>
      <c r="B196" s="83" t="s">
        <v>591</v>
      </c>
      <c r="C196" s="185" t="s">
        <v>83</v>
      </c>
      <c r="E196" s="103"/>
      <c r="F196" s="103"/>
      <c r="G196" s="103"/>
    </row>
    <row r="197" spans="1:7" x14ac:dyDescent="0.3">
      <c r="A197" s="66" t="s">
        <v>1173</v>
      </c>
      <c r="B197" s="83" t="s">
        <v>591</v>
      </c>
      <c r="C197" s="185" t="s">
        <v>83</v>
      </c>
      <c r="E197" s="103"/>
      <c r="F197" s="103"/>
    </row>
    <row r="198" spans="1:7" x14ac:dyDescent="0.3">
      <c r="A198" s="66" t="s">
        <v>1174</v>
      </c>
      <c r="B198" s="83" t="s">
        <v>591</v>
      </c>
      <c r="C198" s="185" t="s">
        <v>83</v>
      </c>
      <c r="E198" s="103"/>
      <c r="F198" s="103"/>
    </row>
    <row r="199" spans="1:7" x14ac:dyDescent="0.3">
      <c r="A199" s="66" t="s">
        <v>1175</v>
      </c>
      <c r="B199" s="83" t="s">
        <v>591</v>
      </c>
      <c r="C199" s="185" t="s">
        <v>83</v>
      </c>
      <c r="E199" s="103"/>
      <c r="F199" s="103"/>
    </row>
    <row r="200" spans="1:7" x14ac:dyDescent="0.3">
      <c r="A200" s="66" t="s">
        <v>1176</v>
      </c>
      <c r="B200" s="83" t="s">
        <v>591</v>
      </c>
      <c r="C200" s="185" t="s">
        <v>83</v>
      </c>
      <c r="E200" s="103"/>
      <c r="F200" s="103"/>
    </row>
    <row r="201" spans="1:7" x14ac:dyDescent="0.3">
      <c r="A201" s="66" t="s">
        <v>1177</v>
      </c>
      <c r="B201" s="83" t="s">
        <v>591</v>
      </c>
      <c r="C201" s="185" t="s">
        <v>83</v>
      </c>
      <c r="E201" s="103"/>
      <c r="F201" s="103"/>
    </row>
    <row r="202" spans="1:7" x14ac:dyDescent="0.3">
      <c r="A202" s="66" t="s">
        <v>1178</v>
      </c>
      <c r="B202" s="83" t="s">
        <v>591</v>
      </c>
      <c r="C202" s="185" t="s">
        <v>83</v>
      </c>
    </row>
    <row r="203" spans="1:7" x14ac:dyDescent="0.3">
      <c r="A203" s="66" t="s">
        <v>1179</v>
      </c>
      <c r="B203" s="83" t="s">
        <v>591</v>
      </c>
      <c r="C203" s="185" t="s">
        <v>83</v>
      </c>
    </row>
    <row r="204" spans="1:7" x14ac:dyDescent="0.3">
      <c r="A204" s="66" t="s">
        <v>1180</v>
      </c>
      <c r="B204" s="83" t="s">
        <v>591</v>
      </c>
      <c r="C204" s="185" t="s">
        <v>83</v>
      </c>
    </row>
    <row r="205" spans="1:7" x14ac:dyDescent="0.3">
      <c r="A205" s="66" t="s">
        <v>1181</v>
      </c>
      <c r="B205" s="83" t="s">
        <v>591</v>
      </c>
      <c r="C205" s="185" t="s">
        <v>83</v>
      </c>
    </row>
    <row r="206" spans="1:7" x14ac:dyDescent="0.3">
      <c r="A206" s="66" t="s">
        <v>1182</v>
      </c>
      <c r="B206" s="83" t="s">
        <v>591</v>
      </c>
      <c r="C206" s="185" t="s">
        <v>83</v>
      </c>
    </row>
    <row r="207" spans="1:7" outlineLevel="1" x14ac:dyDescent="0.3">
      <c r="A207" s="66" t="s">
        <v>1183</v>
      </c>
    </row>
    <row r="208" spans="1:7" outlineLevel="1" x14ac:dyDescent="0.3">
      <c r="A208" s="66" t="s">
        <v>1184</v>
      </c>
    </row>
    <row r="209" spans="1:1" outlineLevel="1" x14ac:dyDescent="0.3">
      <c r="A209" s="66" t="s">
        <v>1185</v>
      </c>
    </row>
    <row r="210" spans="1:1" outlineLevel="1" x14ac:dyDescent="0.3">
      <c r="A210" s="66" t="s">
        <v>1186</v>
      </c>
    </row>
    <row r="211" spans="1:1" outlineLevel="1" x14ac:dyDescent="0.3">
      <c r="A211" s="66" t="s">
        <v>1187</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90" customFormat="1" ht="31.2" x14ac:dyDescent="0.3">
      <c r="A1" s="188" t="s">
        <v>1188</v>
      </c>
      <c r="B1" s="188"/>
      <c r="C1" s="349" t="s">
        <v>2336</v>
      </c>
      <c r="D1" s="23"/>
      <c r="E1" s="23"/>
      <c r="F1" s="23"/>
      <c r="G1" s="23"/>
      <c r="H1" s="23"/>
      <c r="I1" s="23"/>
      <c r="J1" s="23"/>
      <c r="K1" s="23"/>
      <c r="L1" s="23"/>
      <c r="M1" s="23"/>
    </row>
    <row r="2" spans="1:13" x14ac:dyDescent="0.3">
      <c r="B2" s="64"/>
      <c r="C2" s="64"/>
    </row>
    <row r="3" spans="1:13" x14ac:dyDescent="0.3">
      <c r="A3" s="121" t="s">
        <v>1189</v>
      </c>
      <c r="B3" s="122"/>
      <c r="C3" s="64"/>
    </row>
    <row r="4" spans="1:13" x14ac:dyDescent="0.3">
      <c r="C4" s="64"/>
    </row>
    <row r="5" spans="1:13" ht="18" x14ac:dyDescent="0.3">
      <c r="A5" s="77" t="s">
        <v>81</v>
      </c>
      <c r="B5" s="77" t="s">
        <v>1190</v>
      </c>
      <c r="C5" s="123" t="s">
        <v>1567</v>
      </c>
    </row>
    <row r="6" spans="1:13" ht="259.2" x14ac:dyDescent="0.3">
      <c r="A6" s="1" t="s">
        <v>1191</v>
      </c>
      <c r="B6" s="80" t="s">
        <v>1192</v>
      </c>
      <c r="C6" s="371" t="s">
        <v>3068</v>
      </c>
    </row>
    <row r="7" spans="1:13" ht="57.6" x14ac:dyDescent="0.3">
      <c r="A7" s="1" t="s">
        <v>1193</v>
      </c>
      <c r="B7" s="80" t="s">
        <v>1194</v>
      </c>
      <c r="C7" s="371" t="s">
        <v>3069</v>
      </c>
    </row>
    <row r="8" spans="1:13" ht="51.6" customHeight="1" x14ac:dyDescent="0.3">
      <c r="A8" s="1" t="s">
        <v>1195</v>
      </c>
      <c r="B8" s="80" t="s">
        <v>1196</v>
      </c>
      <c r="C8" s="371" t="s">
        <v>3070</v>
      </c>
    </row>
    <row r="9" spans="1:13" x14ac:dyDescent="0.3">
      <c r="A9" s="1" t="s">
        <v>1197</v>
      </c>
      <c r="B9" s="80" t="s">
        <v>1198</v>
      </c>
      <c r="C9" s="371" t="s">
        <v>3071</v>
      </c>
    </row>
    <row r="10" spans="1:13" ht="44.25" customHeight="1" x14ac:dyDescent="0.3">
      <c r="A10" s="1" t="s">
        <v>1199</v>
      </c>
      <c r="B10" s="80" t="s">
        <v>1413</v>
      </c>
      <c r="C10" s="716" t="s">
        <v>3072</v>
      </c>
    </row>
    <row r="11" spans="1:13" ht="54.75" customHeight="1" x14ac:dyDescent="0.3">
      <c r="A11" s="1" t="s">
        <v>1200</v>
      </c>
      <c r="B11" s="80" t="s">
        <v>1201</v>
      </c>
      <c r="C11" s="371" t="s">
        <v>3073</v>
      </c>
    </row>
    <row r="12" spans="1:13" ht="28.8" x14ac:dyDescent="0.3">
      <c r="A12" s="1" t="s">
        <v>1202</v>
      </c>
      <c r="B12" s="80" t="s">
        <v>1203</v>
      </c>
      <c r="C12" s="371" t="s">
        <v>3074</v>
      </c>
    </row>
    <row r="13" spans="1:13" ht="57.6" x14ac:dyDescent="0.3">
      <c r="A13" s="1" t="s">
        <v>1204</v>
      </c>
      <c r="B13" s="80" t="s">
        <v>1205</v>
      </c>
      <c r="C13" s="371" t="s">
        <v>3075</v>
      </c>
    </row>
    <row r="14" spans="1:13" ht="57.6" x14ac:dyDescent="0.3">
      <c r="A14" s="1" t="s">
        <v>1206</v>
      </c>
      <c r="B14" s="80" t="s">
        <v>1207</v>
      </c>
      <c r="C14" s="371" t="s">
        <v>3076</v>
      </c>
    </row>
    <row r="15" spans="1:13" x14ac:dyDescent="0.3">
      <c r="A15" s="1" t="s">
        <v>1208</v>
      </c>
      <c r="B15" s="80" t="s">
        <v>1209</v>
      </c>
      <c r="C15" s="371" t="s">
        <v>3077</v>
      </c>
    </row>
    <row r="16" spans="1:13" ht="28.8" x14ac:dyDescent="0.3">
      <c r="A16" s="1" t="s">
        <v>1210</v>
      </c>
      <c r="B16" s="84" t="s">
        <v>1211</v>
      </c>
      <c r="C16" s="371" t="s">
        <v>3078</v>
      </c>
    </row>
    <row r="17" spans="1:13" ht="100.8" x14ac:dyDescent="0.3">
      <c r="A17" s="1" t="s">
        <v>1212</v>
      </c>
      <c r="B17" s="84" t="s">
        <v>1213</v>
      </c>
      <c r="C17" s="371" t="s">
        <v>3079</v>
      </c>
    </row>
    <row r="18" spans="1:13" x14ac:dyDescent="0.3">
      <c r="A18" s="1" t="s">
        <v>1214</v>
      </c>
      <c r="B18" s="84" t="s">
        <v>1215</v>
      </c>
      <c r="C18" s="371" t="s">
        <v>3080</v>
      </c>
    </row>
    <row r="19" spans="1:13" s="264" customFormat="1" ht="96" customHeight="1" x14ac:dyDescent="0.3">
      <c r="A19" s="107" t="s">
        <v>1216</v>
      </c>
      <c r="B19" s="81" t="s">
        <v>1217</v>
      </c>
      <c r="C19" s="371" t="s">
        <v>3081</v>
      </c>
      <c r="D19" s="2"/>
      <c r="E19" s="2"/>
      <c r="F19" s="2"/>
      <c r="G19" s="2"/>
      <c r="H19" s="2"/>
      <c r="I19" s="2"/>
      <c r="J19" s="2"/>
    </row>
    <row r="20" spans="1:13" s="264" customFormat="1" x14ac:dyDescent="0.3">
      <c r="A20" s="107" t="s">
        <v>1218</v>
      </c>
      <c r="B20" s="80"/>
      <c r="C20" s="371"/>
      <c r="D20" s="2"/>
      <c r="E20" s="2"/>
      <c r="F20" s="2"/>
      <c r="G20" s="2"/>
      <c r="H20" s="2"/>
      <c r="I20" s="2"/>
      <c r="J20" s="2"/>
    </row>
    <row r="21" spans="1:13" s="264" customFormat="1" x14ac:dyDescent="0.3">
      <c r="A21" s="107" t="s">
        <v>1219</v>
      </c>
      <c r="B21" s="80"/>
      <c r="C21" s="371"/>
      <c r="D21" s="2"/>
      <c r="E21" s="2"/>
      <c r="F21" s="2"/>
      <c r="G21" s="2"/>
      <c r="H21" s="2"/>
      <c r="I21" s="2"/>
      <c r="J21" s="2"/>
    </row>
    <row r="22" spans="1:13" s="264" customFormat="1" x14ac:dyDescent="0.3">
      <c r="A22" s="107" t="s">
        <v>1220</v>
      </c>
      <c r="B22" s="29"/>
      <c r="C22" s="2"/>
      <c r="D22" s="2"/>
      <c r="E22" s="2"/>
      <c r="F22" s="2"/>
      <c r="G22" s="2"/>
      <c r="H22" s="2"/>
      <c r="I22" s="2"/>
      <c r="J22" s="2"/>
    </row>
    <row r="23" spans="1:13" outlineLevel="1" x14ac:dyDescent="0.3">
      <c r="A23" s="107" t="s">
        <v>1221</v>
      </c>
      <c r="B23" s="281"/>
      <c r="C23" s="371"/>
    </row>
    <row r="24" spans="1:13" outlineLevel="1" x14ac:dyDescent="0.3">
      <c r="A24" s="107" t="s">
        <v>2358</v>
      </c>
      <c r="B24" s="116"/>
      <c r="C24" s="66"/>
    </row>
    <row r="25" spans="1:13" outlineLevel="1" x14ac:dyDescent="0.3">
      <c r="A25" s="107" t="s">
        <v>2359</v>
      </c>
      <c r="B25" s="116"/>
      <c r="C25" s="66"/>
    </row>
    <row r="26" spans="1:13" outlineLevel="1" x14ac:dyDescent="0.3">
      <c r="A26" s="107" t="s">
        <v>2360</v>
      </c>
      <c r="B26" s="116"/>
      <c r="C26" s="66"/>
    </row>
    <row r="27" spans="1:13" outlineLevel="1" x14ac:dyDescent="0.3">
      <c r="A27" s="107" t="s">
        <v>2361</v>
      </c>
      <c r="B27" s="116"/>
      <c r="C27" s="66"/>
    </row>
    <row r="28" spans="1:13" s="264" customFormat="1" ht="18" outlineLevel="1" x14ac:dyDescent="0.3">
      <c r="A28" s="332"/>
      <c r="B28" s="326" t="s">
        <v>2287</v>
      </c>
      <c r="C28" s="123" t="s">
        <v>1567</v>
      </c>
      <c r="D28" s="2"/>
      <c r="E28" s="2"/>
      <c r="F28" s="2"/>
      <c r="G28" s="2"/>
      <c r="H28" s="2"/>
      <c r="I28" s="2"/>
      <c r="J28" s="2"/>
      <c r="K28" s="2"/>
      <c r="L28" s="2"/>
      <c r="M28" s="2"/>
    </row>
    <row r="29" spans="1:13" s="264" customFormat="1" outlineLevel="1" x14ac:dyDescent="0.3">
      <c r="A29" s="107" t="s">
        <v>1223</v>
      </c>
      <c r="B29" s="80" t="s">
        <v>2285</v>
      </c>
      <c r="C29" s="281"/>
      <c r="D29" s="2"/>
      <c r="E29" s="2"/>
      <c r="F29" s="2"/>
      <c r="G29" s="2"/>
      <c r="H29" s="2"/>
      <c r="I29" s="2"/>
      <c r="J29" s="2"/>
      <c r="K29" s="2"/>
      <c r="L29" s="2"/>
      <c r="M29" s="2"/>
    </row>
    <row r="30" spans="1:13" s="264" customFormat="1" outlineLevel="1" x14ac:dyDescent="0.3">
      <c r="A30" s="107" t="s">
        <v>1226</v>
      </c>
      <c r="B30" s="80" t="s">
        <v>2286</v>
      </c>
      <c r="C30" s="281"/>
      <c r="D30" s="2"/>
      <c r="E30" s="2"/>
      <c r="F30" s="2"/>
      <c r="G30" s="2"/>
      <c r="H30" s="2"/>
      <c r="I30" s="2"/>
      <c r="J30" s="2"/>
      <c r="K30" s="2"/>
      <c r="L30" s="2"/>
      <c r="M30" s="2"/>
    </row>
    <row r="31" spans="1:13" s="264" customFormat="1" outlineLevel="1" x14ac:dyDescent="0.3">
      <c r="A31" s="107" t="s">
        <v>1229</v>
      </c>
      <c r="B31" s="80" t="s">
        <v>2284</v>
      </c>
      <c r="C31" s="281"/>
      <c r="D31" s="2"/>
      <c r="E31" s="2"/>
      <c r="F31" s="2"/>
      <c r="G31" s="2"/>
      <c r="H31" s="2"/>
      <c r="I31" s="2"/>
      <c r="J31" s="2"/>
      <c r="K31" s="2"/>
      <c r="L31" s="2"/>
      <c r="M31" s="2"/>
    </row>
    <row r="32" spans="1:13" s="264" customFormat="1" outlineLevel="1" x14ac:dyDescent="0.3">
      <c r="A32" s="107" t="s">
        <v>1232</v>
      </c>
      <c r="B32" s="116"/>
      <c r="C32" s="281"/>
      <c r="D32" s="2"/>
      <c r="E32" s="2"/>
      <c r="F32" s="2"/>
      <c r="G32" s="2"/>
      <c r="H32" s="2"/>
      <c r="I32" s="2"/>
      <c r="J32" s="2"/>
      <c r="K32" s="2"/>
      <c r="L32" s="2"/>
      <c r="M32" s="2"/>
    </row>
    <row r="33" spans="1:13" s="264" customFormat="1" outlineLevel="1" x14ac:dyDescent="0.3">
      <c r="A33" s="107" t="s">
        <v>1233</v>
      </c>
      <c r="B33" s="116"/>
      <c r="C33" s="281"/>
      <c r="D33" s="2"/>
      <c r="E33" s="2"/>
      <c r="F33" s="2"/>
      <c r="G33" s="2"/>
      <c r="H33" s="2"/>
      <c r="I33" s="2"/>
      <c r="J33" s="2"/>
      <c r="K33" s="2"/>
      <c r="L33" s="2"/>
      <c r="M33" s="2"/>
    </row>
    <row r="34" spans="1:13" s="264" customFormat="1" outlineLevel="1" x14ac:dyDescent="0.3">
      <c r="A34" s="107" t="s">
        <v>1553</v>
      </c>
      <c r="B34" s="116"/>
      <c r="C34" s="281"/>
      <c r="D34" s="2"/>
      <c r="E34" s="2"/>
      <c r="F34" s="2"/>
      <c r="G34" s="2"/>
      <c r="H34" s="2"/>
      <c r="I34" s="2"/>
      <c r="J34" s="2"/>
      <c r="K34" s="2"/>
      <c r="L34" s="2"/>
      <c r="M34" s="2"/>
    </row>
    <row r="35" spans="1:13" s="264" customFormat="1" outlineLevel="1" x14ac:dyDescent="0.3">
      <c r="A35" s="107" t="s">
        <v>2298</v>
      </c>
      <c r="B35" s="116"/>
      <c r="C35" s="281"/>
      <c r="D35" s="2"/>
      <c r="E35" s="2"/>
      <c r="F35" s="2"/>
      <c r="G35" s="2"/>
      <c r="H35" s="2"/>
      <c r="I35" s="2"/>
      <c r="J35" s="2"/>
      <c r="K35" s="2"/>
      <c r="L35" s="2"/>
      <c r="M35" s="2"/>
    </row>
    <row r="36" spans="1:13" s="264" customFormat="1" outlineLevel="1" x14ac:dyDescent="0.3">
      <c r="A36" s="107" t="s">
        <v>2299</v>
      </c>
      <c r="B36" s="116"/>
      <c r="C36" s="281"/>
      <c r="D36" s="2"/>
      <c r="E36" s="2"/>
      <c r="F36" s="2"/>
      <c r="G36" s="2"/>
      <c r="H36" s="2"/>
      <c r="I36" s="2"/>
      <c r="J36" s="2"/>
      <c r="K36" s="2"/>
      <c r="L36" s="2"/>
      <c r="M36" s="2"/>
    </row>
    <row r="37" spans="1:13" s="264" customFormat="1" outlineLevel="1" x14ac:dyDescent="0.3">
      <c r="A37" s="107" t="s">
        <v>2300</v>
      </c>
      <c r="B37" s="116"/>
      <c r="C37" s="281"/>
      <c r="D37" s="2"/>
      <c r="E37" s="2"/>
      <c r="F37" s="2"/>
      <c r="G37" s="2"/>
      <c r="H37" s="2"/>
      <c r="I37" s="2"/>
      <c r="J37" s="2"/>
      <c r="K37" s="2"/>
      <c r="L37" s="2"/>
      <c r="M37" s="2"/>
    </row>
    <row r="38" spans="1:13" s="264" customFormat="1" outlineLevel="1" x14ac:dyDescent="0.3">
      <c r="A38" s="107" t="s">
        <v>2301</v>
      </c>
      <c r="B38" s="116"/>
      <c r="C38" s="281"/>
      <c r="D38" s="2"/>
      <c r="E38" s="2"/>
      <c r="F38" s="2"/>
      <c r="G38" s="2"/>
      <c r="H38" s="2"/>
      <c r="I38" s="2"/>
      <c r="J38" s="2"/>
      <c r="K38" s="2"/>
      <c r="L38" s="2"/>
      <c r="M38" s="2"/>
    </row>
    <row r="39" spans="1:13" s="264" customFormat="1" outlineLevel="1" x14ac:dyDescent="0.3">
      <c r="A39" s="107" t="s">
        <v>2302</v>
      </c>
      <c r="B39" s="116"/>
      <c r="C39" s="281"/>
      <c r="D39" s="2"/>
      <c r="E39" s="2"/>
      <c r="F39" s="2"/>
      <c r="G39" s="2"/>
      <c r="H39" s="2"/>
      <c r="I39" s="2"/>
      <c r="J39" s="2"/>
      <c r="K39" s="2"/>
      <c r="L39" s="2"/>
      <c r="M39" s="2"/>
    </row>
    <row r="40" spans="1:13" s="264" customFormat="1" outlineLevel="1" x14ac:dyDescent="0.3">
      <c r="A40" s="107" t="s">
        <v>2303</v>
      </c>
      <c r="B40" s="116"/>
      <c r="C40" s="281"/>
      <c r="D40" s="2"/>
      <c r="E40" s="2"/>
      <c r="F40" s="2"/>
      <c r="G40" s="2"/>
      <c r="H40" s="2"/>
      <c r="I40" s="2"/>
      <c r="J40" s="2"/>
      <c r="K40" s="2"/>
      <c r="L40" s="2"/>
      <c r="M40" s="2"/>
    </row>
    <row r="41" spans="1:13" s="264" customFormat="1" outlineLevel="1" x14ac:dyDescent="0.3">
      <c r="A41" s="107" t="s">
        <v>2304</v>
      </c>
      <c r="B41" s="116"/>
      <c r="C41" s="281"/>
      <c r="D41" s="2"/>
      <c r="E41" s="2"/>
      <c r="F41" s="2"/>
      <c r="G41" s="2"/>
      <c r="H41" s="2"/>
      <c r="I41" s="2"/>
      <c r="J41" s="2"/>
      <c r="K41" s="2"/>
      <c r="L41" s="2"/>
      <c r="M41" s="2"/>
    </row>
    <row r="42" spans="1:13" s="264" customFormat="1" outlineLevel="1" x14ac:dyDescent="0.3">
      <c r="A42" s="107" t="s">
        <v>2305</v>
      </c>
      <c r="B42" s="116"/>
      <c r="C42" s="281"/>
      <c r="D42" s="2"/>
      <c r="E42" s="2"/>
      <c r="F42" s="2"/>
      <c r="G42" s="2"/>
      <c r="H42" s="2"/>
      <c r="I42" s="2"/>
      <c r="J42" s="2"/>
      <c r="K42" s="2"/>
      <c r="L42" s="2"/>
      <c r="M42" s="2"/>
    </row>
    <row r="43" spans="1:13" s="264" customFormat="1" outlineLevel="1" x14ac:dyDescent="0.3">
      <c r="A43" s="107" t="s">
        <v>2306</v>
      </c>
      <c r="B43" s="116"/>
      <c r="C43" s="281"/>
      <c r="D43" s="2"/>
      <c r="E43" s="2"/>
      <c r="F43" s="2"/>
      <c r="G43" s="2"/>
      <c r="H43" s="2"/>
      <c r="I43" s="2"/>
      <c r="J43" s="2"/>
      <c r="K43" s="2"/>
      <c r="L43" s="2"/>
      <c r="M43" s="2"/>
    </row>
    <row r="44" spans="1:13" ht="18" x14ac:dyDescent="0.3">
      <c r="A44" s="77"/>
      <c r="B44" s="77" t="s">
        <v>2288</v>
      </c>
      <c r="C44" s="123" t="s">
        <v>1222</v>
      </c>
    </row>
    <row r="45" spans="1:13" x14ac:dyDescent="0.3">
      <c r="A45" s="1" t="s">
        <v>1234</v>
      </c>
      <c r="B45" s="84" t="s">
        <v>1224</v>
      </c>
      <c r="C45" s="66" t="s">
        <v>1225</v>
      </c>
    </row>
    <row r="46" spans="1:13" x14ac:dyDescent="0.3">
      <c r="A46" s="221" t="s">
        <v>2290</v>
      </c>
      <c r="B46" s="84" t="s">
        <v>1227</v>
      </c>
      <c r="C46" s="66" t="s">
        <v>1228</v>
      </c>
    </row>
    <row r="47" spans="1:13" x14ac:dyDescent="0.3">
      <c r="A47" s="221" t="s">
        <v>2291</v>
      </c>
      <c r="B47" s="84" t="s">
        <v>1230</v>
      </c>
      <c r="C47" s="66" t="s">
        <v>1231</v>
      </c>
    </row>
    <row r="48" spans="1:13" outlineLevel="1" x14ac:dyDescent="0.3">
      <c r="A48" s="1" t="s">
        <v>1235</v>
      </c>
      <c r="B48" s="83"/>
      <c r="C48" s="66"/>
    </row>
    <row r="49" spans="1:3" outlineLevel="1" x14ac:dyDescent="0.3">
      <c r="A49" s="221" t="s">
        <v>1236</v>
      </c>
      <c r="B49" s="83"/>
      <c r="C49" s="66"/>
    </row>
    <row r="50" spans="1:3" outlineLevel="1" x14ac:dyDescent="0.3">
      <c r="A50" s="221" t="s">
        <v>1237</v>
      </c>
      <c r="B50" s="84"/>
      <c r="C50" s="66"/>
    </row>
    <row r="51" spans="1:3" ht="18" x14ac:dyDescent="0.3">
      <c r="A51" s="77"/>
      <c r="B51" s="77" t="s">
        <v>2289</v>
      </c>
      <c r="C51" s="123" t="s">
        <v>1567</v>
      </c>
    </row>
    <row r="52" spans="1:3" ht="172.8" x14ac:dyDescent="0.3">
      <c r="A52" s="1" t="s">
        <v>2292</v>
      </c>
      <c r="B52" s="80" t="s">
        <v>3082</v>
      </c>
      <c r="C52" s="371" t="s">
        <v>3083</v>
      </c>
    </row>
    <row r="53" spans="1:3" ht="187.2" x14ac:dyDescent="0.3">
      <c r="A53" s="1" t="s">
        <v>2293</v>
      </c>
      <c r="B53" s="267" t="s">
        <v>2869</v>
      </c>
      <c r="C53" s="371" t="s">
        <v>3084</v>
      </c>
    </row>
    <row r="54" spans="1:3" x14ac:dyDescent="0.3">
      <c r="A54" s="221" t="s">
        <v>2294</v>
      </c>
      <c r="B54" s="83"/>
    </row>
    <row r="55" spans="1:3" x14ac:dyDescent="0.3">
      <c r="A55" s="221" t="s">
        <v>2295</v>
      </c>
      <c r="B55" s="83"/>
    </row>
    <row r="56" spans="1:3" x14ac:dyDescent="0.3">
      <c r="A56" s="221" t="s">
        <v>2296</v>
      </c>
      <c r="B56" s="83"/>
    </row>
    <row r="57" spans="1:3" x14ac:dyDescent="0.3">
      <c r="A57" s="221" t="s">
        <v>2297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Cao, Eko</cp:lastModifiedBy>
  <cp:lastPrinted>2016-05-20T08:25:54Z</cp:lastPrinted>
  <dcterms:created xsi:type="dcterms:W3CDTF">2016-04-21T08:07:20Z</dcterms:created>
  <dcterms:modified xsi:type="dcterms:W3CDTF">2022-02-15T14:24:53Z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2022-02-07T15:01:22Z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98c2063c-296f-463b-8a53-d3c3be3da3dd</vt:lpwstr>
  </property>
  <property fmtid="{D5CDD505-2E9C-101B-9397-08002B2CF9AE}" pid="10" name="MSIP_Label_0cf00cb3-7a5d-4674-b157-6d675423df49_ContentBits">
    <vt:lpwstr>0</vt:lpwstr>
  </property>
</Properties>
</file>